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tabRatio="793" activeTab="0"/>
  </bookViews>
  <sheets>
    <sheet name="ф-127-1" sheetId="1" r:id="rId1"/>
    <sheet name="ф-127-2" sheetId="2" r:id="rId2"/>
    <sheet name="Лист1" sheetId="3" r:id="rId3"/>
  </sheets>
  <definedNames>
    <definedName name="_xlnm.Print_Area" localSheetId="0">'ф-127-1'!$A$1:$K$436</definedName>
  </definedNames>
  <calcPr fullCalcOnLoad="1" refMode="R1C1"/>
</workbook>
</file>

<file path=xl/sharedStrings.xml><?xml version="1.0" encoding="utf-8"?>
<sst xmlns="http://schemas.openxmlformats.org/spreadsheetml/2006/main" count="1771" uniqueCount="584">
  <si>
    <t>Поступление нефинансовых активов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</si>
  <si>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</si>
  <si>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</si>
  <si>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</si>
  <si>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</si>
  <si>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</si>
  <si>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</si>
  <si>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</si>
  <si>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</si>
  <si>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</si>
  <si>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КОДЫ</t>
  </si>
  <si>
    <t xml:space="preserve">                   Дата</t>
  </si>
  <si>
    <t xml:space="preserve">             по ОКПО</t>
  </si>
  <si>
    <t xml:space="preserve">Единица измерения:  руб </t>
  </si>
  <si>
    <t xml:space="preserve">             по ОКЕИ</t>
  </si>
  <si>
    <t>383</t>
  </si>
  <si>
    <t xml:space="preserve">                          2. Расходы бюджета</t>
  </si>
  <si>
    <t xml:space="preserve">        Форма 0503127  с.2</t>
  </si>
  <si>
    <t xml:space="preserve">Код </t>
  </si>
  <si>
    <t xml:space="preserve">         Исполнено</t>
  </si>
  <si>
    <t xml:space="preserve">             Неисполненные </t>
  </si>
  <si>
    <t>Код</t>
  </si>
  <si>
    <t>расхода</t>
  </si>
  <si>
    <t xml:space="preserve">Утвержденные </t>
  </si>
  <si>
    <t xml:space="preserve">Лимиты </t>
  </si>
  <si>
    <t xml:space="preserve">                назначения</t>
  </si>
  <si>
    <t>стро-</t>
  </si>
  <si>
    <t>по бюджетной</t>
  </si>
  <si>
    <t xml:space="preserve">бюджетные </t>
  </si>
  <si>
    <t>бюджетных</t>
  </si>
  <si>
    <t xml:space="preserve">через </t>
  </si>
  <si>
    <t>через</t>
  </si>
  <si>
    <t>некассовые</t>
  </si>
  <si>
    <t>по</t>
  </si>
  <si>
    <t>ки</t>
  </si>
  <si>
    <t>классифи-</t>
  </si>
  <si>
    <t>назначения</t>
  </si>
  <si>
    <t>обязательств</t>
  </si>
  <si>
    <t>финансовые</t>
  </si>
  <si>
    <t>банковские</t>
  </si>
  <si>
    <t>операции</t>
  </si>
  <si>
    <t>итого</t>
  </si>
  <si>
    <t>ассигно-</t>
  </si>
  <si>
    <t>кации</t>
  </si>
  <si>
    <t>органы</t>
  </si>
  <si>
    <t>счета</t>
  </si>
  <si>
    <t>ваниям</t>
  </si>
  <si>
    <t>Расходы бюджета - всего</t>
  </si>
  <si>
    <t>200</t>
  </si>
  <si>
    <t>х</t>
  </si>
  <si>
    <t>в том числе:</t>
  </si>
  <si>
    <t>Результат исполнения бюджета                 (дефицит / профицит)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</si>
  <si>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</si>
  <si>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</si>
  <si>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</si>
  <si>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</si>
  <si>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 xml:space="preserve">  Форма по ОКУД</t>
  </si>
  <si>
    <t>0503127</t>
  </si>
  <si>
    <t>02113719</t>
  </si>
  <si>
    <t xml:space="preserve">        Глава по БК</t>
  </si>
  <si>
    <t>974</t>
  </si>
  <si>
    <t xml:space="preserve">                                 1. Доходы бюджета</t>
  </si>
  <si>
    <t xml:space="preserve">Код дохода </t>
  </si>
  <si>
    <t>Неисполненные</t>
  </si>
  <si>
    <t xml:space="preserve">по бюджетной </t>
  </si>
  <si>
    <t>классификации</t>
  </si>
  <si>
    <t>Доходы бюджета - всего</t>
  </si>
  <si>
    <t>010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</si>
  <si>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</si>
  <si>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</si>
  <si>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</si>
  <si>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</si>
  <si>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</si>
  <si>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</si>
  <si>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</si>
  <si>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</si>
  <si>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</si>
  <si>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</si>
  <si>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</si>
  <si>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</si>
  <si>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</si>
  <si>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</si>
  <si>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</si>
  <si>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</si>
  <si>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</si>
  <si>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</si>
  <si>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</si>
  <si>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</si>
  <si>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</si>
  <si>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</si>
  <si>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</si>
  <si>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</si>
  <si>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</si>
  <si>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</si>
  <si>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</si>
  <si>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</si>
  <si>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</si>
  <si>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</si>
  <si>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</si>
  <si>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__________________</t>
  </si>
  <si>
    <t>Руководитель финансово-</t>
  </si>
  <si>
    <t xml:space="preserve">                        (подпись)                     (расшифровка подписи)</t>
  </si>
  <si>
    <t>Проезд школьников</t>
  </si>
  <si>
    <t xml:space="preserve">экономической службы        ____________________          </t>
  </si>
  <si>
    <t xml:space="preserve">Подвоз учащихся до места учебы и обратно (аутсорсинг) </t>
  </si>
  <si>
    <t>Уборка помещений (клининг)</t>
  </si>
  <si>
    <t>Проведение мероприятий</t>
  </si>
  <si>
    <t>Предоставление муниципальных услуг по дополнительному образованию детей в организациях спортивной направленности  (ДЮСШ)</t>
  </si>
  <si>
    <t>Мероприятия направленные на выявление, поддержку и развитие одаренных детей образовательных учреждений Кудымкарского муниципального района</t>
  </si>
  <si>
    <t>Проведение программных мероприятий</t>
  </si>
  <si>
    <t>Организация и проведение лагерей в области охраны окружающей среды, премирование участников лагерей в области охраны окружающей среды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</si>
  <si>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</si>
  <si>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учащимся из многодетных малоимущих семей</t>
  </si>
  <si>
    <t>Предоставление  выплаты компенсации части  родительской платы за содержание ребенка в муниципальных образовательных организациях, реализующих основную общеобразовательную  программу дошкольного образования (включая расходы на администрирование выплаты)</t>
  </si>
  <si>
    <t>Организации отдыха детей в каникулярное время (ЛОР бюджет)</t>
  </si>
  <si>
    <t>Выполнение регламентных работ по содержанию, обустройству "Автогородка" и класса по ПДД</t>
  </si>
  <si>
    <t xml:space="preserve">           по ОКТМО</t>
  </si>
  <si>
    <t>974 0701 0210100100 621</t>
  </si>
  <si>
    <t>974 0701 021012Н020 000</t>
  </si>
  <si>
    <t>974 0701 021012Н020 621</t>
  </si>
  <si>
    <t>974 0701 021012Н030 000</t>
  </si>
  <si>
    <t>974 0701 021012Н030 621</t>
  </si>
  <si>
    <t>974 0702 0220100100 000</t>
  </si>
  <si>
    <t>974 0702 0220100100 621</t>
  </si>
  <si>
    <t>974 0702 022022А020 000</t>
  </si>
  <si>
    <t>974 0702 022022А020 622</t>
  </si>
  <si>
    <t>974 0702 022022А030 000</t>
  </si>
  <si>
    <t>974 0702 022022А030 622</t>
  </si>
  <si>
    <t>974 0702 022022А040 000</t>
  </si>
  <si>
    <t>974 0702 022022А040 622</t>
  </si>
  <si>
    <t>974 0702 022022А050 000</t>
  </si>
  <si>
    <t>974 0702 022022А050 244</t>
  </si>
  <si>
    <t>974 0702 0230100100 000</t>
  </si>
  <si>
    <t>974 0702 0230100100 621</t>
  </si>
  <si>
    <t>974 0702 0230200100 000</t>
  </si>
  <si>
    <t>974 0702 0230200100 621</t>
  </si>
  <si>
    <t>974 0702 023012А060 000</t>
  </si>
  <si>
    <t>974 0702 023012А060 622</t>
  </si>
  <si>
    <t>974 0702 024012А070 000</t>
  </si>
  <si>
    <t>974 0702 024012А070 622</t>
  </si>
  <si>
    <t>974 0702 026012А080 000</t>
  </si>
  <si>
    <t>974 0702 026012А080 622</t>
  </si>
  <si>
    <t>974 0702 023012А090 000</t>
  </si>
  <si>
    <t>974 0702 023012А090 622</t>
  </si>
  <si>
    <t>974 0702 132022И060 000</t>
  </si>
  <si>
    <t>974 0702 151042Л020 000</t>
  </si>
  <si>
    <t>974 0702 151042Л020 622</t>
  </si>
  <si>
    <t>974 0707 0520100100 000</t>
  </si>
  <si>
    <t>974 0707 0520100100 621</t>
  </si>
  <si>
    <t>974 0707 052012Б020 000</t>
  </si>
  <si>
    <t>974 0707 081012Д020 000</t>
  </si>
  <si>
    <t>974 0707 081012Д020 244</t>
  </si>
  <si>
    <t>974 0707 132022И080 000</t>
  </si>
  <si>
    <t>974 0707 132022И080 622</t>
  </si>
  <si>
    <t>974 0707 151052Л040 000</t>
  </si>
  <si>
    <t>974 0707 151052Л040 622</t>
  </si>
  <si>
    <t>974 0709 0270100690 000</t>
  </si>
  <si>
    <t>974 0709 0270100690 121</t>
  </si>
  <si>
    <t>974 0709 0270100690 129</t>
  </si>
  <si>
    <t>974 0709 0270100690 244</t>
  </si>
  <si>
    <t>974 0709 0270100690 242</t>
  </si>
  <si>
    <t>974 0709 0270100690 851</t>
  </si>
  <si>
    <t>974 0709 0270100690 852</t>
  </si>
  <si>
    <t>974 1004 0000000000  000</t>
  </si>
  <si>
    <t>974 0709 0000000000 000</t>
  </si>
  <si>
    <t>974 0709 0000000000 244</t>
  </si>
  <si>
    <t>974 0709 0000000000 851</t>
  </si>
  <si>
    <t>974 0709 0000000000 852</t>
  </si>
  <si>
    <t>974 0709 0000000000 242</t>
  </si>
  <si>
    <t>974 0709 0000000000 800</t>
  </si>
  <si>
    <t>974 0709 0000000000 129</t>
  </si>
  <si>
    <t>974 0709 0000000000 120</t>
  </si>
  <si>
    <t>974 0709 0000000000 121</t>
  </si>
  <si>
    <t>974 0709 0000000000 240</t>
  </si>
  <si>
    <t>974 0702 0000000000 000</t>
  </si>
  <si>
    <t>974 0702 0000000000 200</t>
  </si>
  <si>
    <t>974 0702 0000000000 240</t>
  </si>
  <si>
    <t>974 0702 0000000000 244</t>
  </si>
  <si>
    <t>974 0702 0000000000 600</t>
  </si>
  <si>
    <t>974 0702 0000000000 621</t>
  </si>
  <si>
    <t>974 0702 0000000000 622</t>
  </si>
  <si>
    <t>974 1004 0000000000 300</t>
  </si>
  <si>
    <t>974 1004 0000000000 313</t>
  </si>
  <si>
    <t>974 0700 0000000000 129</t>
  </si>
  <si>
    <t>974 0700 0000000000 121</t>
  </si>
  <si>
    <t>974 0700 0000000000 242</t>
  </si>
  <si>
    <t>974 0700 0000000000 244</t>
  </si>
  <si>
    <t>974 0700 0000000000 600</t>
  </si>
  <si>
    <t>974 0700 0000000000 621</t>
  </si>
  <si>
    <t>974 0700 0000000000 622</t>
  </si>
  <si>
    <t>974 0700 0000000000 800</t>
  </si>
  <si>
    <t>974 0700 0000000000 851</t>
  </si>
  <si>
    <t>974 0700 0000000000 852</t>
  </si>
  <si>
    <t>974 0501 025022А120 000</t>
  </si>
  <si>
    <t>974 0501 025022А120 400</t>
  </si>
  <si>
    <t>974 0501 025022А120 462</t>
  </si>
  <si>
    <t>974 0501 0000000000 400</t>
  </si>
  <si>
    <t>974 0501 0000000000 462</t>
  </si>
  <si>
    <t>974 0701 0000000000 600</t>
  </si>
  <si>
    <t>974 0701 0000000000 621</t>
  </si>
  <si>
    <t>974 0701 0000000000 000</t>
  </si>
  <si>
    <t xml:space="preserve">                                       (подпись)               </t>
  </si>
  <si>
    <t xml:space="preserve"> (расшифровка подписи)</t>
  </si>
  <si>
    <t xml:space="preserve">                                  (подпись)                                      </t>
  </si>
  <si>
    <t>(расшифровка подписи)</t>
  </si>
  <si>
    <t>Фонд оплаты труда государственных (муниципальных) органов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</si>
  <si>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</si>
  <si>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</si>
  <si>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(оказание услуг, выполнение работ) муниципальных учреждений (организаций)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</si>
  <si>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</si>
  <si>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</si>
  <si>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Мероприятия по приведению образовательных организаций в нормативное состояние</t>
  </si>
  <si>
    <t>Субсидии автономным учреждениям на иные цели</t>
  </si>
  <si>
    <t>Обеспечение деятельности (оказание услуг, выполнение работ) муниципальных учреждений (организаций) (Школы)</t>
  </si>
  <si>
    <t>Субсидии некомерческим организациям (за исключением государственных (муниципальных) учреждений)</t>
  </si>
  <si>
    <t xml:space="preserve">Прочая закупка товаров, работ и услуг для обеспечения государственных (муниципальных) нужд </t>
  </si>
  <si>
    <t xml:space="preserve">Организация предоставления общедоступного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, в общеобразовательных учреждениях со специальным наименование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 </t>
  </si>
  <si>
    <t>974 0702 022012А010 000</t>
  </si>
  <si>
    <t>Организация предоставления общедоступного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, в общеобразовательных учреждениях со специальным наименование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 за счет средств местного бюджета</t>
  </si>
  <si>
    <t>Организация дополнительного образования детей в организациях неспортивной направленности</t>
  </si>
  <si>
    <t>Предоставление социальных гарантий и льгот педагогическим работникам общеобразовательных организаций Кудымкарского муниципального района, реализующих программы дополнительного образования в сфере физической культуры и спорта</t>
  </si>
  <si>
    <t>Предоставление мер социальной поддержки педагогическим работникам образовательных организаций</t>
  </si>
  <si>
    <t>Проведение природоохранных мероприятий в особо охраняемых природных территориях местного значения</t>
  </si>
  <si>
    <t>974 0707 0000000000 600</t>
  </si>
  <si>
    <t>974 0707 0000000000 621</t>
  </si>
  <si>
    <t>974 0707 0000000000 622</t>
  </si>
  <si>
    <t>974 0707 0000000000 000</t>
  </si>
  <si>
    <t>974 0707 0000000000 244</t>
  </si>
  <si>
    <t>Обеспечение деятельности (оказание услуг, выполнение работ) муниципальных учреждений (организаций) (МАУ "Кувинский загородный лагерь")</t>
  </si>
  <si>
    <t xml:space="preserve">Спортивные мероприятия для несовершеннолетних, трудных подростков, состоящих на учете в правоохранительных органах </t>
  </si>
  <si>
    <t xml:space="preserve">Расходы на содержание МУ "Управление образования Кудымкарского муниципального района" </t>
  </si>
  <si>
    <t>Взносы по обязательному социальному стразованию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</si>
  <si>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</si>
  <si>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</si>
  <si>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</t>
  </si>
  <si>
    <t xml:space="preserve">Иные закупки товаров, работ и услуг для обеспечения государственных (муниципальных) нужд </t>
  </si>
  <si>
    <t>Расходы на выплаты персоналу государственных (муниципальных) органов</t>
  </si>
  <si>
    <t>Пособия, компенсации и иные социальные выплаты гражданам, кроме публичных нормативных обязательств</t>
  </si>
  <si>
    <t>974 1003 0000000000 600</t>
  </si>
  <si>
    <t>974 1000 0000000000 000</t>
  </si>
  <si>
    <t>974 1000 0000000000 630</t>
  </si>
  <si>
    <t>974 1000 0000000000 622</t>
  </si>
  <si>
    <t>974 1000 0000000000 600</t>
  </si>
  <si>
    <t>974 1000 0000000000 321</t>
  </si>
  <si>
    <t>974 1000 0000000000 300</t>
  </si>
  <si>
    <t>Пособия, компенсации, меры социальной поддержки по публичным нормативным обязательствам</t>
  </si>
  <si>
    <t>Социальное обеспечение и иные выплаты населению</t>
  </si>
  <si>
    <t>974 1003 0000000000 321</t>
  </si>
  <si>
    <t>974 1003 0000000000 000</t>
  </si>
  <si>
    <t>974 1003 0000000000 300</t>
  </si>
  <si>
    <t>974 1003 0000000000 622</t>
  </si>
  <si>
    <t>Социальные обеспечение и иные выплаты населению</t>
  </si>
  <si>
    <t>974 1000 0000000000 313</t>
  </si>
  <si>
    <t>974 0501 0000000000 000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</si>
  <si>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</si>
  <si>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некомерческим организациям</t>
  </si>
  <si>
    <t>974 0700 0000000000 240</t>
  </si>
  <si>
    <t>974 0707 0000000000 240</t>
  </si>
  <si>
    <t>974 0700 0000000000 120</t>
  </si>
  <si>
    <t>974 0700 0000000000 000</t>
  </si>
  <si>
    <t xml:space="preserve">Наименование бюджета                                            </t>
  </si>
  <si>
    <t>974 0701 021012Н020 600</t>
  </si>
  <si>
    <t>974 0701 021012Н030 600</t>
  </si>
  <si>
    <t>974 0702 0220100100 600</t>
  </si>
  <si>
    <t>974 0702 022022А020 600</t>
  </si>
  <si>
    <t>974 0702 022022А030 600</t>
  </si>
  <si>
    <t>974 0702 022022А040 600</t>
  </si>
  <si>
    <t>974 0702 022022А050 200</t>
  </si>
  <si>
    <t>974 0702 0230100100 600</t>
  </si>
  <si>
    <t>974 0702 0230200100 600</t>
  </si>
  <si>
    <t>974 0702 023012А060 600</t>
  </si>
  <si>
    <t>974 0702 024012А070 600</t>
  </si>
  <si>
    <t>974 0702 026012А080 600</t>
  </si>
  <si>
    <t>974 0702 023012А090 600</t>
  </si>
  <si>
    <t>974 0702 151042Л020 600</t>
  </si>
  <si>
    <t>974 0707 0520100100 600</t>
  </si>
  <si>
    <t>974 0707 052012Б020 600</t>
  </si>
  <si>
    <t>974 0707 081012Д020 200</t>
  </si>
  <si>
    <t>974 0707 132022И080 600</t>
  </si>
  <si>
    <t>974 0707 151052Л040 600</t>
  </si>
  <si>
    <t>974 0709 0270100690 120</t>
  </si>
  <si>
    <t>974 0709 0270100690 100</t>
  </si>
  <si>
    <t>974 0709 0270100690 800</t>
  </si>
  <si>
    <t>974 0709 0270100690 850</t>
  </si>
  <si>
    <t>974 0709 0270100690 240</t>
  </si>
  <si>
    <t>974 0709 0270100690 200</t>
  </si>
  <si>
    <t xml:space="preserve">Закупка товаров, работ и услуг для обеспечения государственных (муниципальных) нужд </t>
  </si>
  <si>
    <t>Уплата налогов, сборов и иных платежей</t>
  </si>
  <si>
    <t>974 0702 022012А010 600</t>
  </si>
  <si>
    <t>974 0702 022012А010 621</t>
  </si>
  <si>
    <t>Жилищное хозяйство</t>
  </si>
  <si>
    <t>Дошкольное образование</t>
  </si>
  <si>
    <t>ОБРАЗОВАНИЕ</t>
  </si>
  <si>
    <t xml:space="preserve">Общее образование </t>
  </si>
  <si>
    <t>Молодёжная политика и оздоровление детей</t>
  </si>
  <si>
    <t xml:space="preserve">Другие вопросы в области образования </t>
  </si>
  <si>
    <t>СОЦИАЛЬНАЯ ПОЛИТИКА</t>
  </si>
  <si>
    <t>Социальное обеспечение населения</t>
  </si>
  <si>
    <t>Охрана семьи и детства</t>
  </si>
  <si>
    <t>Расходы на выплаты персоналу в целях обеспечения выполнения функций государственными (муниципальными) органами казенными учреждениями, органами управления государственными внебюджетными фондами</t>
  </si>
  <si>
    <t>974 0702 023012А060 242</t>
  </si>
  <si>
    <t>974 0702 023012А060 244</t>
  </si>
  <si>
    <t>974 0702 024012А070 244</t>
  </si>
  <si>
    <t>974 0702 023012А060 200</t>
  </si>
  <si>
    <t>974 0702 024012А070 200</t>
  </si>
  <si>
    <t>974 0702 0000000000 242</t>
  </si>
  <si>
    <t>974 0701 0210100100 000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</si>
  <si>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</si>
  <si>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974 0709 0270100690 122</t>
  </si>
  <si>
    <t>976 0709 0000000000 122</t>
  </si>
  <si>
    <t>Иные выплаты персоналу государственных (муниципальных) органов, за исключением фонда оплаты труда</t>
  </si>
  <si>
    <t>Мероприятия направленные на военно-патриотическое воспитание детей и подростков Кудымкарского района</t>
  </si>
  <si>
    <t>974 0702 023012А110 000</t>
  </si>
  <si>
    <t>974 0709 025012Н230 000</t>
  </si>
  <si>
    <t>974 0709 025012Н230 200</t>
  </si>
  <si>
    <t>974 0709 025012Н230 244</t>
  </si>
  <si>
    <t>974 0700 0000000000 122</t>
  </si>
  <si>
    <t xml:space="preserve">Главный бухгалтер ________________         </t>
  </si>
  <si>
    <t>В.П. Федосеев</t>
  </si>
  <si>
    <t>по лимитам</t>
  </si>
  <si>
    <t>974 0707 052012Б020 200</t>
  </si>
  <si>
    <t>974 0707 052012Б020 244</t>
  </si>
  <si>
    <t>Приобретение товаров, работ, услуг в пользу граждан в целях их социального обеспечения</t>
  </si>
  <si>
    <t>974 0707 0000000000 300</t>
  </si>
  <si>
    <t>974 0707 0000000000 321</t>
  </si>
  <si>
    <t>974 0707 0000000000 323</t>
  </si>
  <si>
    <t>Обеспечение воспитания и обучения детей-инвалидов в общеобразовательных организациях, реализующих образовательные программы дошкольного образования</t>
  </si>
  <si>
    <t>974 0702 022012Н320 000</t>
  </si>
  <si>
    <t>974 0702 022012Н320 600</t>
  </si>
  <si>
    <t>974 0702 022012Н320 621</t>
  </si>
  <si>
    <t>974 0701 0210100100 600</t>
  </si>
  <si>
    <t>974 1003 0250170080 622</t>
  </si>
  <si>
    <t>974 1003 0250170080 600</t>
  </si>
  <si>
    <t>974 1003 0250170080 000</t>
  </si>
  <si>
    <t>974 0702 023012А110 622</t>
  </si>
  <si>
    <t>974 0702 023012А110 600</t>
  </si>
  <si>
    <t>Проведение слета детских экологических отрядов, проведение конкурсов в области охраны окружающей среды в учреждениях образования</t>
  </si>
  <si>
    <t>974 0701 0000000000 321</t>
  </si>
  <si>
    <t>974 0701 0000000000 300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</si>
  <si>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</si>
  <si>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>Обеспечение воспитания и обучения детей-инвалидов в дошкольных образовательных организациях и на дому</t>
  </si>
  <si>
    <t>974 0709 021012Н020 244</t>
  </si>
  <si>
    <t>974 0709 021012Н020 200</t>
  </si>
  <si>
    <t>974 0709 021012Н020 000</t>
  </si>
  <si>
    <t>974 0700 0000000000 321</t>
  </si>
  <si>
    <t>974 0700 0000000000 300</t>
  </si>
  <si>
    <t>974 0701 0220100100 621</t>
  </si>
  <si>
    <t>974 0701 0220100100 600</t>
  </si>
  <si>
    <t>974 0701 0220100100 000</t>
  </si>
  <si>
    <t>Стимулирование педагогических работников по результатам обучения школьников</t>
  </si>
  <si>
    <t>974 0702 025012Н240 000</t>
  </si>
  <si>
    <t>974 0702 025012Н240 600</t>
  </si>
  <si>
    <t>974 0702 025012Н240 622</t>
  </si>
  <si>
    <t>Мероприятия по приведению в нормативное состояние МАУ "Кувинский загородный лагерь"</t>
  </si>
  <si>
    <t>974 0707 052032Б030 000</t>
  </si>
  <si>
    <t>974 0707 052032Б030 600</t>
  </si>
  <si>
    <t>974 0707 052032Б030 622</t>
  </si>
  <si>
    <t>Единовременная премия обучающимся, награжденным знаком отличия Пермского края "Гордость Пермского края"</t>
  </si>
  <si>
    <t>57821000</t>
  </si>
  <si>
    <t>Приобретение жилья молодым специалистам</t>
  </si>
  <si>
    <t>Ликвидация чрезвычайной ситуации в Муниципальном автономном образовательном учреждении "Ленинская санаторная школа-интернат", за счет средств резервного фонда администрации Кудымкарского муниципального района</t>
  </si>
  <si>
    <t>974 0702 9200002130 000</t>
  </si>
  <si>
    <t>974 0702 9200002130 600</t>
  </si>
  <si>
    <t>974 0702 9200002130 622</t>
  </si>
  <si>
    <t>974 1003 0220470450 300</t>
  </si>
  <si>
    <t>974 1003 0220470450 000</t>
  </si>
  <si>
    <t>974 0701 023012А060 622</t>
  </si>
  <si>
    <t>974 0701 023012А060 600</t>
  </si>
  <si>
    <t>974 0701 023012А060 000</t>
  </si>
  <si>
    <t>974 0701 024012А070 622</t>
  </si>
  <si>
    <t>974 0701 024012А070 600</t>
  </si>
  <si>
    <t>974 0701 024012А070 000</t>
  </si>
  <si>
    <t>974 0701 0000000000 622</t>
  </si>
  <si>
    <t>974 1003 0220470450 350</t>
  </si>
  <si>
    <t>Иные бюджетные ассигнования</t>
  </si>
  <si>
    <t>974 0702 022012А130 622</t>
  </si>
  <si>
    <t>974 0702 022012А130 600</t>
  </si>
  <si>
    <t>974 0702 022012А130 000</t>
  </si>
  <si>
    <t>974 0702 026012Р050 622</t>
  </si>
  <si>
    <t>974 0702 026012Р050 600</t>
  </si>
  <si>
    <t>974 0702 026012Р050 000</t>
  </si>
  <si>
    <t>Обеспечение питанием детей с ограниченными возможностями здоровья в общеобразовательных организациях</t>
  </si>
  <si>
    <t>Замена оконных блоков в здании школы МАОУ "Корчевнинская ООШ" в целях реализации мероприятий муниципальной программы"Развитие системы образования Кудымкарского муниципального района"в рамках приоритетного регионального проекта"Приведение в нормативное состояние обьектов общественной инфраструктуры муниципального значения,за счет средств местного бюджета</t>
  </si>
  <si>
    <t>О.Н.Демина</t>
  </si>
  <si>
    <t>974 0703 0000000000 000</t>
  </si>
  <si>
    <t>974 0703 0000000000 600</t>
  </si>
  <si>
    <t>974 0703 0000000000 621</t>
  </si>
  <si>
    <t>974 0703 023012А060 000</t>
  </si>
  <si>
    <t>974 0703 023012А060 600</t>
  </si>
  <si>
    <t>974 0703 023012А060 622</t>
  </si>
  <si>
    <t>974 0703 0230100100 000</t>
  </si>
  <si>
    <t>974 0703 0230100100 600</t>
  </si>
  <si>
    <t>974 0703 0230100100 621</t>
  </si>
  <si>
    <t>974 0703 023012А110 600</t>
  </si>
  <si>
    <t>974 0703 023012А110 000</t>
  </si>
  <si>
    <t>974 0703 023012А110 622</t>
  </si>
  <si>
    <t>974 0703 0230200100 600</t>
  </si>
  <si>
    <t>974 0703 0230200100 000</t>
  </si>
  <si>
    <t>974 0703 0230200100 621</t>
  </si>
  <si>
    <t>974 0703 0000000000 622</t>
  </si>
  <si>
    <t>Дополнительное образование</t>
  </si>
  <si>
    <t>Обеспечение государственных гарантий реализации прав на получение общедоступного  и бесплатного дошкольного образования в дошкольных образовательных организациях</t>
  </si>
  <si>
    <t>974 0701 022012Н020 621</t>
  </si>
  <si>
    <t>974 0701 022012Н020 600</t>
  </si>
  <si>
    <t>974 0701 022012Н020 000</t>
  </si>
  <si>
    <t>Выполнение отдельных государственных полномочий в сфере образования</t>
  </si>
  <si>
    <t>974 0701 025012Н020 622</t>
  </si>
  <si>
    <t>974 0701 025012Н020 600</t>
  </si>
  <si>
    <t>974 0701 025012Н020 000</t>
  </si>
  <si>
    <t>974 0702 0220100100 632</t>
  </si>
  <si>
    <t>Приобретение автотранспорта для подвоза учащихся</t>
  </si>
  <si>
    <t>974 0702 022022А100 000</t>
  </si>
  <si>
    <t>974 0702 022012Н020 621</t>
  </si>
  <si>
    <t>974 0702 022012Н020 600</t>
  </si>
  <si>
    <t>974 0702 022012Н020 000</t>
  </si>
  <si>
    <t>974 0702 02201SН040 621</t>
  </si>
  <si>
    <t>974 0702 02201SН040 600</t>
  </si>
  <si>
    <t>974 0702 02201SН040 000</t>
  </si>
  <si>
    <t>974 0702 022012Н020 622</t>
  </si>
  <si>
    <t>974 0702 025012Н020 600</t>
  </si>
  <si>
    <t>974 0702 025012Н020 622</t>
  </si>
  <si>
    <t>974 0702 025012Н020 000</t>
  </si>
  <si>
    <t>974 0702 151052Л030 000</t>
  </si>
  <si>
    <t>974 0703 023022А090 622</t>
  </si>
  <si>
    <t>974 0703 023022А090 600</t>
  </si>
  <si>
    <t>974 0703 023022А090 000</t>
  </si>
  <si>
    <t>974 0707 052012С140 000</t>
  </si>
  <si>
    <t>974 0707 052012С140200</t>
  </si>
  <si>
    <t>974 0707 052012С140 244</t>
  </si>
  <si>
    <t>974 0707 052012С140 321</t>
  </si>
  <si>
    <t>974 0707 052012С140 600</t>
  </si>
  <si>
    <t>974 0707 052012С140 634</t>
  </si>
  <si>
    <t>Мероприятия по организации оздоровления и отдыха детей</t>
  </si>
  <si>
    <t>974 1003 025012Н020 321</t>
  </si>
  <si>
    <t>974 1003 025012Н020 300</t>
  </si>
  <si>
    <t>974 1003 025012Н020 000</t>
  </si>
  <si>
    <t>974 1003 028012С170 000</t>
  </si>
  <si>
    <t>974 1003 028012С170 600</t>
  </si>
  <si>
    <t>974 1003 028012С170 622</t>
  </si>
  <si>
    <t>974 1003 028012С170 300</t>
  </si>
  <si>
    <t>974 1003 028012С170 321</t>
  </si>
  <si>
    <t>974 1003 051022Н020 000</t>
  </si>
  <si>
    <t>974 1003 051022Н020 300</t>
  </si>
  <si>
    <t>974 1003 051022Н020 321</t>
  </si>
  <si>
    <t>974 1003 051022Н020 600</t>
  </si>
  <si>
    <t>974 1003 051022Н020 622</t>
  </si>
  <si>
    <t>ГРБС</t>
  </si>
  <si>
    <t>Бюджет Кудымкарского муниципального района</t>
  </si>
  <si>
    <t>974 0702 0000000000 632</t>
  </si>
  <si>
    <t>974 0700 0000000000 632</t>
  </si>
  <si>
    <t>974 1003 051032Н020 600</t>
  </si>
  <si>
    <t>974 1003 051032Н020 622</t>
  </si>
  <si>
    <t>974 1003 051032Н020 000</t>
  </si>
  <si>
    <t>974 0702 022022А100 622</t>
  </si>
  <si>
    <t>974 0702 022022А100 600</t>
  </si>
  <si>
    <t>974 1004 051032Н020 313</t>
  </si>
  <si>
    <t>974 1004 051032Н020 300</t>
  </si>
  <si>
    <t>974 1004 051032Н020 000</t>
  </si>
  <si>
    <t>974 0702 151052Л030 244</t>
  </si>
  <si>
    <t>974 0702 151052Л030 200</t>
  </si>
  <si>
    <t>974 1003 025012Н020 622</t>
  </si>
  <si>
    <t>974 1003 025012Н020 600</t>
  </si>
  <si>
    <t>974 1003 051032Н020 632</t>
  </si>
  <si>
    <t>974 1003 051022Н020 632</t>
  </si>
  <si>
    <t>974 0702 02601SP040 622</t>
  </si>
  <si>
    <t>974 0702 02601SP040 000</t>
  </si>
  <si>
    <t>974 0702 02601SP040 600</t>
  </si>
  <si>
    <t>974 0709 051032H020 100</t>
  </si>
  <si>
    <t>974 0709 051032H020  120</t>
  </si>
  <si>
    <t>974 0709 051032H020  121</t>
  </si>
  <si>
    <t>974 0709 051032H020 000</t>
  </si>
  <si>
    <t>974 0709 051032H020 129</t>
  </si>
  <si>
    <t>974 0709 051032H020 200</t>
  </si>
  <si>
    <t>974 0709 051032H020 240</t>
  </si>
  <si>
    <t>974 0709 051032H020 244</t>
  </si>
  <si>
    <t>974 1003 0000000000 632</t>
  </si>
  <si>
    <t>МУ "Управление образования администрации КМР"</t>
  </si>
  <si>
    <t>974 0702 0000000000 321</t>
  </si>
  <si>
    <t>974 0702 0000000000 300</t>
  </si>
  <si>
    <t>974 0702 022012А130 321</t>
  </si>
  <si>
    <t>974 0702 022012А130 300</t>
  </si>
  <si>
    <t>974 1000 0000000000 632</t>
  </si>
  <si>
    <t>977 0707 052032Б030 600</t>
  </si>
  <si>
    <t>977 0707 052032Б030 622</t>
  </si>
  <si>
    <t>Изучение и знание правил дорожного движения. Организация и проведение на территории муниципального образования конкурсов с участием детей "Безопасное колесо", "Внимание дети", "За безопасность дорожного движения всей семьи", "Зеленый огонек"</t>
  </si>
  <si>
    <t>Предоставление мер социальной поддержки учащимся из малоимущих семей</t>
  </si>
  <si>
    <t>974 0702 132022И060 244</t>
  </si>
  <si>
    <t>974 0702 132022И060 200</t>
  </si>
  <si>
    <t>Мероприятие "Обеспечение прохождения медицинских осмотров работниками образовательных организаций"</t>
  </si>
  <si>
    <t>974 0702 025012Н020 632</t>
  </si>
  <si>
    <t>974 0702 025012Н080 000</t>
  </si>
  <si>
    <t>974 0702 025012Н080 600</t>
  </si>
  <si>
    <t>974 0702 025012Н080 622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</si>
  <si>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</si>
  <si>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</si>
  <si>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974 0702 02601SФ130 000</t>
  </si>
  <si>
    <t>974 0702 02601SФ130 600</t>
  </si>
  <si>
    <t>974 0702 02601SФ130 622</t>
  </si>
  <si>
    <t>974 0707 0000000000 632</t>
  </si>
  <si>
    <t>974 0707 052012Б020 632</t>
  </si>
  <si>
    <t>974 0707 052012Б020 622</t>
  </si>
  <si>
    <t>974 0707 052012С140 622</t>
  </si>
  <si>
    <t>974 0702 022012А140 600</t>
  </si>
  <si>
    <t>974 0702 022012А140 622</t>
  </si>
  <si>
    <t>974 0702 026012А080 632</t>
  </si>
  <si>
    <t>Субсидии (гранты в форме субсидий) на финансовое
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</si>
  <si>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ФИЗИЧЕСКАЯ КУЛЬТУРА</t>
  </si>
  <si>
    <t>Обеспечение условий для развития физической культуры и массового спорта</t>
  </si>
  <si>
    <t>974 0707 052012С140 300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</si>
  <si>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</si>
  <si>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Безвозмездные поступления</t>
  </si>
  <si>
    <t>97420000000000000000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</si>
  <si>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</si>
  <si>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97420200000000000000</t>
  </si>
  <si>
    <t>Субсидии бюджетам субъектов Российской Федерации и муниципальных образований (межбюджетные субсидии)</t>
  </si>
  <si>
    <t>97420220000000000000</t>
  </si>
  <si>
    <t>Прочие субсидии бюджетам муниципальных районов</t>
  </si>
  <si>
    <t>97420229999050000151</t>
  </si>
  <si>
    <t>Субвенции бюджетам субъектов Российской Федерации и муниципальных образований (межбюджетные субсидии)</t>
  </si>
  <si>
    <t>97420230000000000000</t>
  </si>
  <si>
    <t>Субвенции бюджетам муниципальных районов на выполнение передаваемых полномочий субъектов Российской Федерации</t>
  </si>
  <si>
    <t>97420230024050000151</t>
  </si>
  <si>
    <t>Возврат остатков субсидий, субвенций и иных
межбюджетных трансфертов, имеющих целевое
назначение прошлых лет из бюджетов муниципальных
районов</t>
  </si>
  <si>
    <t>97421960000000000000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</si>
  <si>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</si>
  <si>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97421960010050000151</t>
  </si>
  <si>
    <t>Доходы бюджетов муниципальных районов от возврата автономными учреждениями остатков субсидий прошлых лет</t>
  </si>
  <si>
    <t>97421800000000000000</t>
  </si>
  <si>
    <t>97421805020050000180</t>
  </si>
  <si>
    <t>Налоговые и неналоговые доходы</t>
  </si>
  <si>
    <t>97410000000000000000</t>
  </si>
  <si>
    <t xml:space="preserve">Доходы от оказания платных услуг (работ) и компенсации затрат государства </t>
  </si>
  <si>
    <t>97411300000000000130</t>
  </si>
  <si>
    <t xml:space="preserve">Прочие доходы от компенсации затрат бюджетов муниципальных районов
</t>
  </si>
  <si>
    <t>97411302995050000130</t>
  </si>
  <si>
    <t>Прочие неналоговые доходы</t>
  </si>
  <si>
    <t>97411700000000000180</t>
  </si>
  <si>
    <t>Невыясненные поступления, зачисляемые в бюджеты муниципальных районов</t>
  </si>
  <si>
    <t>97411701050050000180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</si>
  <si>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доходов бюджета, главный администратор, администратор источников финансирования дефицита бюджета</t>
  </si>
  <si>
    <r>
      <t>Периодичность:    месячная,</t>
    </r>
    <r>
      <rPr>
        <u val="single"/>
        <sz val="8"/>
        <rFont val="Times New Roman"/>
        <family val="1"/>
      </rPr>
      <t xml:space="preserve"> квартальная</t>
    </r>
    <r>
      <rPr>
        <sz val="8"/>
        <rFont val="Times New Roman"/>
        <family val="1"/>
      </rPr>
      <t>, годовая</t>
    </r>
  </si>
  <si>
    <t>97420240000000000000</t>
  </si>
  <si>
    <t>Иные межбюджетные трансферты</t>
  </si>
  <si>
    <t>Прочие межбюджетные трансферты, передаваемые бюджетам муниципальных районов</t>
  </si>
  <si>
    <t>97420249999050000151</t>
  </si>
  <si>
    <t xml:space="preserve">974 0702 022012А140 000  </t>
  </si>
  <si>
    <t>974 0701 026012А080 000</t>
  </si>
  <si>
    <t>974 0701 026012А080 600</t>
  </si>
  <si>
    <t>974 0701 026012А080 622</t>
  </si>
  <si>
    <t>974 1101 0000000000 000</t>
  </si>
  <si>
    <t>974 1101 0000000000 600</t>
  </si>
  <si>
    <t>974 1101 0000000000 622</t>
  </si>
  <si>
    <t>974 1101 071052Ф180 000</t>
  </si>
  <si>
    <t>974 1101 071052Ф180 600</t>
  </si>
  <si>
    <t>974 1101 071052Ф180 622</t>
  </si>
  <si>
    <t>974 0701 022012Н020 321</t>
  </si>
  <si>
    <t>974 0701 022012Н020 300</t>
  </si>
  <si>
    <t>Повышение квалификации педагогических работников</t>
  </si>
  <si>
    <t>974 0702 025022А150 000</t>
  </si>
  <si>
    <t>974 0702 025022А150 244</t>
  </si>
  <si>
    <t>974 0702 025022А150 200</t>
  </si>
  <si>
    <t>974 0702 132022И060 600</t>
  </si>
  <si>
    <t>974 0702 132022И060 622</t>
  </si>
  <si>
    <t>974 1004 051032Н020 600</t>
  </si>
  <si>
    <t>974 1004 051032Н020 622</t>
  </si>
  <si>
    <t>974 1004 0000000000 622</t>
  </si>
  <si>
    <t>974 1004 0000000000 600</t>
  </si>
  <si>
    <t>Единовременная денежная выплата педагогическим работникам муниципальных общеобразовательных учреждений на приобритение (строительство) жилого помещения</t>
  </si>
  <si>
    <t>974 1003 0250270490 000</t>
  </si>
  <si>
    <t>974 1003 0250270490 300</t>
  </si>
  <si>
    <t>974 1003 0250270490 322</t>
  </si>
  <si>
    <t>974 1003 0000000000 322</t>
  </si>
  <si>
    <t>974 1000 0000000000 322</t>
  </si>
  <si>
    <t>Замена неисправного погружного насоса на водозаборной башне МАОУ "Полвинская ООШ" с. Полва</t>
  </si>
  <si>
    <t>Премии и гранты</t>
  </si>
  <si>
    <t>974 1003 0000000000 350</t>
  </si>
  <si>
    <t>974 1000 0000000000 350</t>
  </si>
  <si>
    <t xml:space="preserve">Ремонт автотранспорта для подвоза учащихся до места учебы и обратно </t>
  </si>
  <si>
    <t>974 0702 022012А160 000</t>
  </si>
  <si>
    <t>974 0702 022012А160 600</t>
  </si>
  <si>
    <t>974 0702 022012А160 622</t>
  </si>
  <si>
    <t>01 января 2019 года</t>
  </si>
  <si>
    <t>01.01.2019</t>
  </si>
  <si>
    <t>" 11 " января 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</si>
</sst>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mmm/yyyy"/>
    <numFmt numFmtId="174" formatCode="#,##0.00;[Red]#,##0.00"/>
    <numFmt numFmtId="175" formatCode="0.00_ ;[Red]\-0.00\ "/>
    <numFmt numFmtId="176" formatCode="0.000"/>
    <numFmt numFmtId="177" formatCode="0.00000"/>
  </numFmts>
  <fonts count="57">
    <font>
      <sz val="10"/>
      <name val="Arial Cyr"/>
      <family val="0"/>
    </font>
    <font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u val="single"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49" fontId="3" fillId="0" borderId="2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" fontId="3" fillId="10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35" borderId="0" xfId="0" applyFont="1" applyFill="1" applyAlignment="1">
      <alignment/>
    </xf>
    <xf numFmtId="4" fontId="3" fillId="36" borderId="10" xfId="0" applyNumberFormat="1" applyFont="1" applyFill="1" applyBorder="1" applyAlignment="1">
      <alignment horizontal="center"/>
    </xf>
    <xf numFmtId="4" fontId="2" fillId="1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justify" wrapText="1"/>
    </xf>
    <xf numFmtId="49" fontId="3" fillId="34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left" wrapText="1"/>
    </xf>
    <xf numFmtId="0" fontId="3" fillId="35" borderId="10" xfId="0" applyNumberFormat="1" applyFont="1" applyFill="1" applyBorder="1" applyAlignment="1">
      <alignment horizontal="justify" wrapText="1"/>
    </xf>
    <xf numFmtId="0" fontId="3" fillId="0" borderId="10" xfId="0" applyNumberFormat="1" applyFont="1" applyFill="1" applyBorder="1" applyAlignment="1">
      <alignment horizontal="justify" wrapText="1"/>
    </xf>
    <xf numFmtId="0" fontId="2" fillId="33" borderId="10" xfId="0" applyNumberFormat="1" applyFont="1" applyFill="1" applyBorder="1" applyAlignment="1">
      <alignment horizontal="justify" wrapText="1"/>
    </xf>
    <xf numFmtId="0" fontId="2" fillId="36" borderId="10" xfId="0" applyNumberFormat="1" applyFont="1" applyFill="1" applyBorder="1" applyAlignment="1">
      <alignment horizontal="justify" wrapText="1"/>
    </xf>
    <xf numFmtId="0" fontId="3" fillId="36" borderId="10" xfId="0" applyNumberFormat="1" applyFont="1" applyFill="1" applyBorder="1" applyAlignment="1">
      <alignment horizontal="justify" wrapText="1"/>
    </xf>
    <xf numFmtId="0" fontId="54" fillId="0" borderId="10" xfId="0" applyNumberFormat="1" applyFont="1" applyFill="1" applyBorder="1" applyAlignment="1">
      <alignment horizontal="justify" wrapText="1"/>
    </xf>
    <xf numFmtId="0" fontId="2" fillId="34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0" fontId="3" fillId="35" borderId="10" xfId="0" applyNumberFormat="1" applyFont="1" applyFill="1" applyBorder="1" applyAlignment="1">
      <alignment horizontal="left" wrapText="1"/>
    </xf>
    <xf numFmtId="0" fontId="2" fillId="10" borderId="10" xfId="0" applyNumberFormat="1" applyFont="1" applyFill="1" applyBorder="1" applyAlignment="1">
      <alignment horizontal="center" wrapText="1"/>
    </xf>
    <xf numFmtId="0" fontId="2" fillId="10" borderId="10" xfId="0" applyNumberFormat="1" applyFont="1" applyFill="1" applyBorder="1" applyAlignment="1">
      <alignment horizontal="justify" wrapText="1"/>
    </xf>
    <xf numFmtId="0" fontId="3" fillId="35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 vertical="center"/>
    </xf>
    <xf numFmtId="4" fontId="3" fillId="10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justify" vertical="top" wrapText="1"/>
    </xf>
    <xf numFmtId="0" fontId="54" fillId="0" borderId="10" xfId="0" applyNumberFormat="1" applyFont="1" applyFill="1" applyBorder="1" applyAlignment="1">
      <alignment horizontal="justify"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6" fillId="35" borderId="10" xfId="0" applyNumberFormat="1" applyFont="1" applyFill="1" applyBorder="1" applyAlignment="1">
      <alignment horizontal="justify" vertical="top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left" vertical="top" wrapText="1"/>
    </xf>
    <xf numFmtId="0" fontId="3" fillId="12" borderId="10" xfId="0" applyNumberFormat="1" applyFont="1" applyFill="1" applyBorder="1" applyAlignment="1">
      <alignment horizontal="justify" vertical="top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49" fontId="3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Continuous"/>
    </xf>
    <xf numFmtId="0" fontId="7" fillId="0" borderId="26" xfId="0" applyFont="1" applyBorder="1" applyAlignment="1">
      <alignment horizontal="left"/>
    </xf>
    <xf numFmtId="0" fontId="7" fillId="0" borderId="26" xfId="0" applyFont="1" applyBorder="1" applyAlignment="1">
      <alignment/>
    </xf>
    <xf numFmtId="49" fontId="7" fillId="0" borderId="26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7" fillId="0" borderId="26" xfId="0" applyNumberFormat="1" applyFont="1" applyBorder="1" applyAlignment="1">
      <alignment horizontal="left"/>
    </xf>
    <xf numFmtId="0" fontId="7" fillId="0" borderId="26" xfId="0" applyFont="1" applyBorder="1" applyAlignment="1">
      <alignment/>
    </xf>
    <xf numFmtId="49" fontId="3" fillId="0" borderId="3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49" fontId="3" fillId="0" borderId="35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2" fontId="3" fillId="0" borderId="33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left" wrapText="1"/>
    </xf>
    <xf numFmtId="4" fontId="3" fillId="0" borderId="18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33" borderId="10" xfId="0" applyNumberFormat="1" applyFont="1" applyFill="1" applyBorder="1" applyAlignment="1">
      <alignment horizontal="justify" vertical="top" wrapText="1"/>
    </xf>
    <xf numFmtId="0" fontId="3" fillId="37" borderId="10" xfId="0" applyNumberFormat="1" applyFont="1" applyFill="1" applyBorder="1" applyAlignment="1">
      <alignment horizontal="justify" vertical="top" wrapText="1"/>
    </xf>
    <xf numFmtId="0" fontId="3" fillId="37" borderId="10" xfId="0" applyNumberFormat="1" applyFont="1" applyFill="1" applyBorder="1" applyAlignment="1">
      <alignment horizontal="justify" wrapText="1"/>
    </xf>
    <xf numFmtId="49" fontId="3" fillId="37" borderId="10" xfId="0" applyNumberFormat="1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/>
    </xf>
    <xf numFmtId="4" fontId="2" fillId="37" borderId="10" xfId="0" applyNumberFormat="1" applyFont="1" applyFill="1" applyBorder="1" applyAlignment="1">
      <alignment horizontal="center"/>
    </xf>
    <xf numFmtId="4" fontId="2" fillId="1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horizontal="justify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justify" vertical="top" wrapText="1"/>
    </xf>
    <xf numFmtId="0" fontId="4" fillId="10" borderId="10" xfId="0" applyNumberFormat="1" applyFont="1" applyFill="1" applyBorder="1" applyAlignment="1">
      <alignment horizontal="justify" vertical="top" wrapText="1"/>
    </xf>
    <xf numFmtId="0" fontId="2" fillId="10" borderId="10" xfId="0" applyNumberFormat="1" applyFont="1" applyFill="1" applyBorder="1" applyAlignment="1">
      <alignment horizontal="justify" vertical="top" wrapText="1"/>
    </xf>
    <xf numFmtId="0" fontId="3" fillId="38" borderId="10" xfId="0" applyNumberFormat="1" applyFont="1" applyFill="1" applyBorder="1" applyAlignment="1">
      <alignment horizontal="left" wrapText="1"/>
    </xf>
    <xf numFmtId="49" fontId="2" fillId="38" borderId="10" xfId="0" applyNumberFormat="1" applyFont="1" applyFill="1" applyBorder="1" applyAlignment="1">
      <alignment horizontal="center"/>
    </xf>
    <xf numFmtId="4" fontId="2" fillId="38" borderId="10" xfId="0" applyNumberFormat="1" applyFont="1" applyFill="1" applyBorder="1" applyAlignment="1">
      <alignment horizontal="center"/>
    </xf>
    <xf numFmtId="4" fontId="3" fillId="38" borderId="10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wrapText="1"/>
    </xf>
    <xf numFmtId="0" fontId="3" fillId="0" borderId="32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49" fontId="56" fillId="33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" fontId="3" fillId="39" borderId="10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center"/>
    </xf>
    <xf numFmtId="0" fontId="2" fillId="10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12" borderId="10" xfId="0" applyNumberFormat="1" applyFont="1" applyFill="1" applyBorder="1" applyAlignment="1">
      <alignment horizontal="justify" vertical="top" wrapText="1"/>
    </xf>
    <xf numFmtId="0" fontId="2" fillId="12" borderId="10" xfId="0" applyNumberFormat="1" applyFont="1" applyFill="1" applyBorder="1" applyAlignment="1">
      <alignment horizontal="justify" wrapText="1"/>
    </xf>
    <xf numFmtId="49" fontId="2" fillId="12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Continuous"/>
    </xf>
    <xf numFmtId="49" fontId="3" fillId="0" borderId="27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centerContinuous"/>
    </xf>
    <xf numFmtId="49" fontId="2" fillId="0" borderId="27" xfId="0" applyNumberFormat="1" applyFont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justify" vertical="top" wrapText="1"/>
    </xf>
    <xf numFmtId="0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NumberFormat="1" applyFont="1" applyFill="1" applyBorder="1" applyAlignment="1">
      <alignment horizontal="justify" wrapText="1"/>
    </xf>
    <xf numFmtId="49" fontId="56" fillId="35" borderId="10" xfId="0" applyNumberFormat="1" applyFont="1" applyFill="1" applyBorder="1" applyAlignment="1">
      <alignment horizontal="center"/>
    </xf>
    <xf numFmtId="0" fontId="54" fillId="35" borderId="10" xfId="0" applyNumberFormat="1" applyFont="1" applyFill="1" applyBorder="1" applyAlignment="1">
      <alignment horizontal="justify" vertical="top" wrapText="1"/>
    </xf>
    <xf numFmtId="0" fontId="54" fillId="35" borderId="10" xfId="0" applyNumberFormat="1" applyFont="1" applyFill="1" applyBorder="1" applyAlignment="1">
      <alignment horizontal="justify" wrapText="1"/>
    </xf>
    <xf numFmtId="49" fontId="54" fillId="35" borderId="10" xfId="0" applyNumberFormat="1" applyFont="1" applyFill="1" applyBorder="1" applyAlignment="1">
      <alignment horizontal="center"/>
    </xf>
    <xf numFmtId="4" fontId="55" fillId="35" borderId="10" xfId="0" applyNumberFormat="1" applyFont="1" applyFill="1" applyBorder="1" applyAlignment="1">
      <alignment horizontal="center"/>
    </xf>
    <xf numFmtId="4" fontId="54" fillId="35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center" wrapText="1"/>
    </xf>
    <xf numFmtId="0" fontId="5" fillId="35" borderId="10" xfId="0" applyNumberFormat="1" applyFont="1" applyFill="1" applyBorder="1" applyAlignment="1">
      <alignment horizontal="justify" vertical="top" wrapText="1"/>
    </xf>
    <xf numFmtId="177" fontId="5" fillId="35" borderId="10" xfId="0" applyNumberFormat="1" applyFont="1" applyFill="1" applyBorder="1" applyAlignment="1">
      <alignment horizontal="justify" vertical="top" wrapText="1"/>
    </xf>
    <xf numFmtId="0" fontId="7" fillId="35" borderId="10" xfId="0" applyFont="1" applyFill="1" applyBorder="1" applyAlignment="1">
      <alignment horizontal="left" wrapText="1"/>
    </xf>
    <xf numFmtId="0" fontId="2" fillId="35" borderId="10" xfId="0" applyNumberFormat="1" applyFont="1" applyFill="1" applyBorder="1" applyAlignment="1">
      <alignment horizontal="left" wrapText="1"/>
    </xf>
    <xf numFmtId="4" fontId="5" fillId="0" borderId="31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6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2"/>
  <sheetViews>
    <sheetView tabSelected="1" view="pageBreakPreview" zoomScaleSheetLayoutView="100" workbookViewId="0" topLeftCell="A1">
      <selection activeCell="D370" sqref="D370"/>
    </sheetView>
  </sheetViews>
  <sheetFormatPr defaultColWidth="9.00390625" defaultRowHeight="12.75"/>
  <cols>
    <col min="1" max="1" width="38.75390625" style="9" customWidth="1"/>
    <col min="2" max="2" width="4.625" style="9" customWidth="1"/>
    <col min="3" max="3" width="22.625" style="9" customWidth="1"/>
    <col min="4" max="4" width="14.375" style="9" customWidth="1"/>
    <col min="5" max="5" width="14.125" style="9" customWidth="1"/>
    <col min="6" max="6" width="13.875" style="9" customWidth="1"/>
    <col min="7" max="7" width="9.625" style="9" customWidth="1"/>
    <col min="8" max="8" width="10.625" style="9" customWidth="1"/>
    <col min="9" max="9" width="12.00390625" style="9" customWidth="1"/>
    <col min="10" max="10" width="12.625" style="9" customWidth="1"/>
    <col min="11" max="11" width="12.00390625" style="9" customWidth="1"/>
    <col min="12" max="12" width="11.375" style="9" customWidth="1"/>
    <col min="13" max="16384" width="9.125" style="9" customWidth="1"/>
  </cols>
  <sheetData>
    <row r="1" spans="2:11" ht="14.25">
      <c r="B1" s="10"/>
      <c r="C1" s="11"/>
      <c r="D1" s="10" t="s">
        <v>16</v>
      </c>
      <c r="E1" s="12"/>
      <c r="F1" s="12"/>
      <c r="G1" s="12"/>
      <c r="H1" s="12"/>
      <c r="I1" s="12"/>
      <c r="J1" s="253" t="s">
        <v>17</v>
      </c>
      <c r="K1" s="254"/>
    </row>
    <row r="2" spans="1:11" ht="4.5" customHeight="1" thickBot="1">
      <c r="A2" s="13"/>
      <c r="B2" s="13"/>
      <c r="C2" s="14"/>
      <c r="D2" s="15"/>
      <c r="E2" s="15"/>
      <c r="F2" s="15"/>
      <c r="G2" s="15"/>
      <c r="H2" s="15"/>
      <c r="I2" s="15"/>
      <c r="J2" s="15"/>
      <c r="K2" s="16"/>
    </row>
    <row r="3" spans="1:11" ht="13.5" customHeight="1">
      <c r="A3" s="17"/>
      <c r="B3" s="18"/>
      <c r="C3" s="19" t="s">
        <v>18</v>
      </c>
      <c r="D3" s="20"/>
      <c r="E3" s="21"/>
      <c r="F3" s="247" t="s">
        <v>19</v>
      </c>
      <c r="G3" s="248"/>
      <c r="H3" s="248"/>
      <c r="I3" s="249"/>
      <c r="J3" s="22" t="s">
        <v>20</v>
      </c>
      <c r="K3" s="23"/>
    </row>
    <row r="4" spans="1:11" ht="7.5" customHeight="1">
      <c r="A4" s="24"/>
      <c r="B4" s="25" t="s">
        <v>21</v>
      </c>
      <c r="C4" s="26" t="s">
        <v>22</v>
      </c>
      <c r="D4" s="27" t="s">
        <v>23</v>
      </c>
      <c r="E4" s="28" t="s">
        <v>24</v>
      </c>
      <c r="F4" s="250"/>
      <c r="G4" s="251"/>
      <c r="H4" s="251"/>
      <c r="I4" s="252"/>
      <c r="J4" s="29" t="s">
        <v>25</v>
      </c>
      <c r="K4" s="30"/>
    </row>
    <row r="5" spans="1:11" ht="11.25" customHeight="1">
      <c r="A5" s="31"/>
      <c r="B5" s="25" t="s">
        <v>26</v>
      </c>
      <c r="C5" s="25" t="s">
        <v>27</v>
      </c>
      <c r="D5" s="27" t="s">
        <v>28</v>
      </c>
      <c r="E5" s="27" t="s">
        <v>29</v>
      </c>
      <c r="F5" s="32" t="s">
        <v>30</v>
      </c>
      <c r="G5" s="33" t="s">
        <v>31</v>
      </c>
      <c r="H5" s="32" t="s">
        <v>32</v>
      </c>
      <c r="I5" s="34"/>
      <c r="J5" s="28" t="s">
        <v>33</v>
      </c>
      <c r="K5" s="35" t="s">
        <v>319</v>
      </c>
    </row>
    <row r="6" spans="1:11" ht="11.25" customHeight="1">
      <c r="A6" s="24" t="s">
        <v>1</v>
      </c>
      <c r="B6" s="25" t="s">
        <v>34</v>
      </c>
      <c r="C6" s="25" t="s">
        <v>35</v>
      </c>
      <c r="D6" s="27" t="s">
        <v>36</v>
      </c>
      <c r="E6" s="36" t="s">
        <v>37</v>
      </c>
      <c r="F6" s="36" t="s">
        <v>38</v>
      </c>
      <c r="G6" s="27" t="s">
        <v>39</v>
      </c>
      <c r="H6" s="27" t="s">
        <v>40</v>
      </c>
      <c r="I6" s="27" t="s">
        <v>41</v>
      </c>
      <c r="J6" s="28" t="s">
        <v>42</v>
      </c>
      <c r="K6" s="37" t="s">
        <v>29</v>
      </c>
    </row>
    <row r="7" spans="1:11" ht="10.5" customHeight="1">
      <c r="A7" s="31"/>
      <c r="B7" s="25"/>
      <c r="C7" s="25" t="s">
        <v>43</v>
      </c>
      <c r="D7" s="27"/>
      <c r="E7" s="36"/>
      <c r="F7" s="36" t="s">
        <v>44</v>
      </c>
      <c r="G7" s="27" t="s">
        <v>45</v>
      </c>
      <c r="H7" s="27"/>
      <c r="I7" s="27"/>
      <c r="J7" s="28" t="s">
        <v>46</v>
      </c>
      <c r="K7" s="37" t="s">
        <v>37</v>
      </c>
    </row>
    <row r="8" spans="1:11" ht="12.75">
      <c r="A8" s="64">
        <v>1</v>
      </c>
      <c r="B8" s="64">
        <v>2</v>
      </c>
      <c r="C8" s="64">
        <v>3</v>
      </c>
      <c r="D8" s="65" t="s">
        <v>2</v>
      </c>
      <c r="E8" s="65" t="s">
        <v>3</v>
      </c>
      <c r="F8" s="65" t="s">
        <v>4</v>
      </c>
      <c r="G8" s="65" t="s">
        <v>5</v>
      </c>
      <c r="H8" s="65" t="s">
        <v>6</v>
      </c>
      <c r="I8" s="65" t="s">
        <v>7</v>
      </c>
      <c r="J8" s="65" t="s">
        <v>8</v>
      </c>
      <c r="K8" s="65" t="s">
        <v>9</v>
      </c>
    </row>
    <row r="9" spans="1:13" ht="12" customHeight="1">
      <c r="A9" s="183" t="s">
        <v>47</v>
      </c>
      <c r="B9" s="66" t="s">
        <v>48</v>
      </c>
      <c r="C9" s="66" t="s">
        <v>49</v>
      </c>
      <c r="D9" s="60">
        <f aca="true" t="shared" si="0" ref="D9:K9">D18+D358+D11+D430</f>
        <v>557426316.9700001</v>
      </c>
      <c r="E9" s="60">
        <f t="shared" si="0"/>
        <v>557426316.9700001</v>
      </c>
      <c r="F9" s="60">
        <f t="shared" si="0"/>
        <v>521299017.21999997</v>
      </c>
      <c r="G9" s="60">
        <f t="shared" si="0"/>
        <v>0</v>
      </c>
      <c r="H9" s="60">
        <f t="shared" si="0"/>
        <v>0</v>
      </c>
      <c r="I9" s="60">
        <f t="shared" si="0"/>
        <v>521299017.21999997</v>
      </c>
      <c r="J9" s="60">
        <f t="shared" si="0"/>
        <v>36127299.74999999</v>
      </c>
      <c r="K9" s="60">
        <f t="shared" si="0"/>
        <v>36127299.74999999</v>
      </c>
      <c r="L9" s="38"/>
      <c r="M9" s="16"/>
    </row>
    <row r="10" spans="1:11" ht="10.5" customHeight="1">
      <c r="A10" s="184" t="s">
        <v>50</v>
      </c>
      <c r="B10" s="39"/>
      <c r="C10" s="39"/>
      <c r="D10" s="60"/>
      <c r="E10" s="49"/>
      <c r="F10" s="49"/>
      <c r="G10" s="49"/>
      <c r="H10" s="49"/>
      <c r="I10" s="60"/>
      <c r="J10" s="49"/>
      <c r="K10" s="49"/>
    </row>
    <row r="11" spans="1:11" ht="12" customHeight="1">
      <c r="A11" s="98" t="s">
        <v>290</v>
      </c>
      <c r="B11" s="67"/>
      <c r="C11" s="50" t="s">
        <v>253</v>
      </c>
      <c r="D11" s="51">
        <f>D12</f>
        <v>2344680</v>
      </c>
      <c r="E11" s="51">
        <f aca="true" t="shared" si="1" ref="E11:K11">E12</f>
        <v>2344680</v>
      </c>
      <c r="F11" s="51">
        <f t="shared" si="1"/>
        <v>2344680</v>
      </c>
      <c r="G11" s="51">
        <f t="shared" si="1"/>
        <v>0</v>
      </c>
      <c r="H11" s="51">
        <f t="shared" si="1"/>
        <v>0</v>
      </c>
      <c r="I11" s="51">
        <f t="shared" si="1"/>
        <v>2344680</v>
      </c>
      <c r="J11" s="51">
        <f t="shared" si="1"/>
        <v>0</v>
      </c>
      <c r="K11" s="51">
        <f t="shared" si="1"/>
        <v>0</v>
      </c>
    </row>
    <row r="12" spans="1:11" ht="23.25" customHeight="1">
      <c r="A12" s="99" t="s">
        <v>254</v>
      </c>
      <c r="B12" s="68"/>
      <c r="C12" s="40" t="s">
        <v>196</v>
      </c>
      <c r="D12" s="51">
        <f aca="true" t="shared" si="2" ref="D12:K12">D13</f>
        <v>2344680</v>
      </c>
      <c r="E12" s="41">
        <f t="shared" si="2"/>
        <v>2344680</v>
      </c>
      <c r="F12" s="41">
        <f t="shared" si="2"/>
        <v>2344680</v>
      </c>
      <c r="G12" s="41">
        <f t="shared" si="2"/>
        <v>0</v>
      </c>
      <c r="H12" s="41">
        <f t="shared" si="2"/>
        <v>0</v>
      </c>
      <c r="I12" s="51">
        <f t="shared" si="2"/>
        <v>2344680</v>
      </c>
      <c r="J12" s="41">
        <f t="shared" si="2"/>
        <v>0</v>
      </c>
      <c r="K12" s="41">
        <f t="shared" si="2"/>
        <v>0</v>
      </c>
    </row>
    <row r="13" spans="1:11" ht="36.75" customHeight="1">
      <c r="A13" s="97" t="s">
        <v>206</v>
      </c>
      <c r="B13" s="68"/>
      <c r="C13" s="40" t="s">
        <v>197</v>
      </c>
      <c r="D13" s="51">
        <f aca="true" t="shared" si="3" ref="D13:K13">D16</f>
        <v>2344680</v>
      </c>
      <c r="E13" s="41">
        <f t="shared" si="3"/>
        <v>2344680</v>
      </c>
      <c r="F13" s="41">
        <f t="shared" si="3"/>
        <v>2344680</v>
      </c>
      <c r="G13" s="41">
        <f t="shared" si="3"/>
        <v>0</v>
      </c>
      <c r="H13" s="41">
        <f t="shared" si="3"/>
        <v>0</v>
      </c>
      <c r="I13" s="51">
        <f t="shared" si="3"/>
        <v>2344680</v>
      </c>
      <c r="J13" s="41">
        <f t="shared" si="3"/>
        <v>0</v>
      </c>
      <c r="K13" s="41">
        <f t="shared" si="3"/>
        <v>0</v>
      </c>
    </row>
    <row r="14" spans="1:11" ht="15.75" customHeight="1">
      <c r="A14" s="185" t="s">
        <v>359</v>
      </c>
      <c r="B14" s="204"/>
      <c r="C14" s="205" t="s">
        <v>193</v>
      </c>
      <c r="D14" s="175">
        <f>D15</f>
        <v>2344680</v>
      </c>
      <c r="E14" s="175">
        <f>E15</f>
        <v>2344680</v>
      </c>
      <c r="F14" s="175">
        <f aca="true" t="shared" si="4" ref="F14:K14">F15</f>
        <v>2344680</v>
      </c>
      <c r="G14" s="175">
        <f t="shared" si="4"/>
        <v>0</v>
      </c>
      <c r="H14" s="175">
        <f t="shared" si="4"/>
        <v>0</v>
      </c>
      <c r="I14" s="175">
        <f t="shared" si="4"/>
        <v>2344680</v>
      </c>
      <c r="J14" s="175">
        <f t="shared" si="4"/>
        <v>0</v>
      </c>
      <c r="K14" s="175">
        <f t="shared" si="4"/>
        <v>0</v>
      </c>
    </row>
    <row r="15" spans="1:11" ht="21.75" customHeight="1">
      <c r="A15" s="93" t="s">
        <v>254</v>
      </c>
      <c r="B15" s="70"/>
      <c r="C15" s="44" t="s">
        <v>194</v>
      </c>
      <c r="D15" s="61">
        <f>D16</f>
        <v>2344680</v>
      </c>
      <c r="E15" s="45">
        <f aca="true" t="shared" si="5" ref="E15:K15">E16</f>
        <v>2344680</v>
      </c>
      <c r="F15" s="45">
        <f t="shared" si="5"/>
        <v>2344680</v>
      </c>
      <c r="G15" s="45">
        <f>G16</f>
        <v>0</v>
      </c>
      <c r="H15" s="45">
        <f t="shared" si="5"/>
        <v>0</v>
      </c>
      <c r="I15" s="61">
        <f t="shared" si="5"/>
        <v>2344680</v>
      </c>
      <c r="J15" s="45">
        <f t="shared" si="5"/>
        <v>0</v>
      </c>
      <c r="K15" s="45">
        <f t="shared" si="5"/>
        <v>0</v>
      </c>
    </row>
    <row r="16" spans="1:11" ht="33.75" customHeight="1">
      <c r="A16" s="94" t="s">
        <v>206</v>
      </c>
      <c r="B16" s="70"/>
      <c r="C16" s="44" t="s">
        <v>195</v>
      </c>
      <c r="D16" s="61">
        <f>E16</f>
        <v>2344680</v>
      </c>
      <c r="E16" s="46">
        <v>2344680</v>
      </c>
      <c r="F16" s="206">
        <v>2344680</v>
      </c>
      <c r="G16" s="45">
        <v>0</v>
      </c>
      <c r="H16" s="45">
        <v>0</v>
      </c>
      <c r="I16" s="61">
        <f>F16</f>
        <v>2344680</v>
      </c>
      <c r="J16" s="45">
        <f>D16-I16</f>
        <v>0</v>
      </c>
      <c r="K16" s="45">
        <f>E16-I16</f>
        <v>0</v>
      </c>
    </row>
    <row r="17" spans="1:11" ht="4.5" customHeight="1">
      <c r="A17" s="101"/>
      <c r="B17" s="72"/>
      <c r="C17" s="47"/>
      <c r="D17" s="60"/>
      <c r="E17" s="48"/>
      <c r="F17" s="48"/>
      <c r="G17" s="49"/>
      <c r="H17" s="49"/>
      <c r="I17" s="176"/>
      <c r="J17" s="49"/>
      <c r="K17" s="49"/>
    </row>
    <row r="18" spans="1:12" ht="13.5" customHeight="1">
      <c r="A18" s="96" t="s">
        <v>292</v>
      </c>
      <c r="B18" s="68"/>
      <c r="C18" s="50" t="s">
        <v>259</v>
      </c>
      <c r="D18" s="51">
        <f>E18</f>
        <v>506707783.37000006</v>
      </c>
      <c r="E18" s="51">
        <f>E19+E25+E31+E28+E35+E23</f>
        <v>506707783.37000006</v>
      </c>
      <c r="F18" s="51">
        <f>F19+F25+F31+F28+F35+F23</f>
        <v>476060699.97999996</v>
      </c>
      <c r="G18" s="51">
        <f>G19+G25+G31+G28+G35+G23</f>
        <v>0</v>
      </c>
      <c r="H18" s="51">
        <f>H19+H25+H31+H28+H35+H23</f>
        <v>0</v>
      </c>
      <c r="I18" s="51">
        <f>I19+I25+I31+I28+I35+I23</f>
        <v>476060699.97999996</v>
      </c>
      <c r="J18" s="51">
        <f>J19+J25+J31+J28+J35</f>
        <v>30647083.389999993</v>
      </c>
      <c r="K18" s="51">
        <f>K19+K25+K31+K28+K35</f>
        <v>30647083.389999993</v>
      </c>
      <c r="L18" s="63"/>
    </row>
    <row r="19" spans="1:12" ht="23.25" customHeight="1">
      <c r="A19" s="100" t="s">
        <v>236</v>
      </c>
      <c r="B19" s="73"/>
      <c r="C19" s="40" t="s">
        <v>258</v>
      </c>
      <c r="D19" s="51">
        <f aca="true" t="shared" si="6" ref="D19:K19">D20+D21+D22</f>
        <v>7292088</v>
      </c>
      <c r="E19" s="51">
        <f t="shared" si="6"/>
        <v>7292088</v>
      </c>
      <c r="F19" s="51">
        <f t="shared" si="6"/>
        <v>7280714.05</v>
      </c>
      <c r="G19" s="51">
        <f t="shared" si="6"/>
        <v>0</v>
      </c>
      <c r="H19" s="51">
        <f t="shared" si="6"/>
        <v>0</v>
      </c>
      <c r="I19" s="51">
        <f t="shared" si="6"/>
        <v>7280714.05</v>
      </c>
      <c r="J19" s="51">
        <f t="shared" si="6"/>
        <v>11373.950000000044</v>
      </c>
      <c r="K19" s="51">
        <f t="shared" si="6"/>
        <v>11373.950000000044</v>
      </c>
      <c r="L19" s="63"/>
    </row>
    <row r="20" spans="1:12" ht="23.25" customHeight="1">
      <c r="A20" s="97" t="s">
        <v>205</v>
      </c>
      <c r="B20" s="68"/>
      <c r="C20" s="40" t="s">
        <v>184</v>
      </c>
      <c r="D20" s="51">
        <f aca="true" t="shared" si="7" ref="D20:K22">D317</f>
        <v>5585166</v>
      </c>
      <c r="E20" s="41">
        <f t="shared" si="7"/>
        <v>5585166</v>
      </c>
      <c r="F20" s="41">
        <f t="shared" si="7"/>
        <v>5582040.08</v>
      </c>
      <c r="G20" s="41">
        <f t="shared" si="7"/>
        <v>0</v>
      </c>
      <c r="H20" s="41">
        <f t="shared" si="7"/>
        <v>0</v>
      </c>
      <c r="I20" s="51">
        <f t="shared" si="7"/>
        <v>5582040.08</v>
      </c>
      <c r="J20" s="41">
        <f t="shared" si="7"/>
        <v>3125.9199999999983</v>
      </c>
      <c r="K20" s="41">
        <f t="shared" si="7"/>
        <v>3125.9199999999983</v>
      </c>
      <c r="L20" s="63"/>
    </row>
    <row r="21" spans="1:12" ht="23.25" customHeight="1">
      <c r="A21" s="97" t="s">
        <v>310</v>
      </c>
      <c r="B21" s="68"/>
      <c r="C21" s="40" t="s">
        <v>316</v>
      </c>
      <c r="D21" s="51">
        <f t="shared" si="7"/>
        <v>20165</v>
      </c>
      <c r="E21" s="41">
        <f t="shared" si="7"/>
        <v>20165</v>
      </c>
      <c r="F21" s="41">
        <f t="shared" si="7"/>
        <v>20165</v>
      </c>
      <c r="G21" s="41">
        <f t="shared" si="7"/>
        <v>0</v>
      </c>
      <c r="H21" s="41">
        <f t="shared" si="7"/>
        <v>0</v>
      </c>
      <c r="I21" s="51">
        <f t="shared" si="7"/>
        <v>20165</v>
      </c>
      <c r="J21" s="41">
        <f t="shared" si="7"/>
        <v>0</v>
      </c>
      <c r="K21" s="41">
        <f t="shared" si="7"/>
        <v>0</v>
      </c>
      <c r="L21" s="63"/>
    </row>
    <row r="22" spans="1:12" ht="44.25" customHeight="1">
      <c r="A22" s="97" t="s">
        <v>231</v>
      </c>
      <c r="B22" s="68"/>
      <c r="C22" s="40" t="s">
        <v>183</v>
      </c>
      <c r="D22" s="51">
        <f t="shared" si="7"/>
        <v>1686757</v>
      </c>
      <c r="E22" s="41">
        <f t="shared" si="7"/>
        <v>1686757</v>
      </c>
      <c r="F22" s="41">
        <f t="shared" si="7"/>
        <v>1678508.97</v>
      </c>
      <c r="G22" s="41">
        <f t="shared" si="7"/>
        <v>0</v>
      </c>
      <c r="H22" s="41">
        <f t="shared" si="7"/>
        <v>0</v>
      </c>
      <c r="I22" s="51">
        <f t="shared" si="7"/>
        <v>1678508.97</v>
      </c>
      <c r="J22" s="41">
        <f t="shared" si="7"/>
        <v>8248.030000000046</v>
      </c>
      <c r="K22" s="41">
        <f t="shared" si="7"/>
        <v>8248.030000000046</v>
      </c>
      <c r="L22" s="63"/>
    </row>
    <row r="23" spans="1:12" ht="12.75" hidden="1">
      <c r="A23" s="105" t="s">
        <v>251</v>
      </c>
      <c r="B23" s="68"/>
      <c r="C23" s="50" t="s">
        <v>345</v>
      </c>
      <c r="D23" s="51">
        <f>E23</f>
        <v>0</v>
      </c>
      <c r="E23" s="51">
        <f>E24</f>
        <v>0</v>
      </c>
      <c r="F23" s="51">
        <f aca="true" t="shared" si="8" ref="F23:K23">F24</f>
        <v>0</v>
      </c>
      <c r="G23" s="51">
        <f t="shared" si="8"/>
        <v>0</v>
      </c>
      <c r="H23" s="51">
        <f t="shared" si="8"/>
        <v>0</v>
      </c>
      <c r="I23" s="51">
        <v>0</v>
      </c>
      <c r="J23" s="51">
        <f t="shared" si="8"/>
        <v>5200</v>
      </c>
      <c r="K23" s="51">
        <f t="shared" si="8"/>
        <v>5200</v>
      </c>
      <c r="L23" s="63"/>
    </row>
    <row r="24" spans="1:12" ht="33.75" hidden="1">
      <c r="A24" s="105" t="s">
        <v>237</v>
      </c>
      <c r="B24" s="68"/>
      <c r="C24" s="40" t="s">
        <v>344</v>
      </c>
      <c r="D24" s="51">
        <v>0</v>
      </c>
      <c r="E24" s="41"/>
      <c r="F24" s="41">
        <v>0</v>
      </c>
      <c r="G24" s="41">
        <f>G41+G266</f>
        <v>0</v>
      </c>
      <c r="H24" s="41">
        <f>H41+H266</f>
        <v>0</v>
      </c>
      <c r="I24" s="51">
        <v>0</v>
      </c>
      <c r="J24" s="41">
        <f>J41+J266</f>
        <v>5200</v>
      </c>
      <c r="K24" s="41">
        <f>K41+K266</f>
        <v>5200</v>
      </c>
      <c r="L24" s="63"/>
    </row>
    <row r="25" spans="1:12" ht="32.25" customHeight="1">
      <c r="A25" s="100" t="s">
        <v>235</v>
      </c>
      <c r="B25" s="73"/>
      <c r="C25" s="50" t="s">
        <v>256</v>
      </c>
      <c r="D25" s="51">
        <f aca="true" t="shared" si="9" ref="D25:K25">D26+D27</f>
        <v>1990726.8599999999</v>
      </c>
      <c r="E25" s="51">
        <f t="shared" si="9"/>
        <v>1990726.8599999999</v>
      </c>
      <c r="F25" s="51">
        <f t="shared" si="9"/>
        <v>1873350.1500000001</v>
      </c>
      <c r="G25" s="51">
        <f t="shared" si="9"/>
        <v>0</v>
      </c>
      <c r="H25" s="51">
        <f t="shared" si="9"/>
        <v>0</v>
      </c>
      <c r="I25" s="51">
        <f t="shared" si="9"/>
        <v>1873350.1500000001</v>
      </c>
      <c r="J25" s="51">
        <f t="shared" si="9"/>
        <v>117376.70999999995</v>
      </c>
      <c r="K25" s="51">
        <f t="shared" si="9"/>
        <v>117376.70999999995</v>
      </c>
      <c r="L25" s="63"/>
    </row>
    <row r="26" spans="1:12" ht="26.25" customHeight="1">
      <c r="A26" s="97" t="s">
        <v>232</v>
      </c>
      <c r="B26" s="68"/>
      <c r="C26" s="40" t="s">
        <v>185</v>
      </c>
      <c r="D26" s="51">
        <f aca="true" t="shared" si="10" ref="D26:K26">D322+D92</f>
        <v>310011</v>
      </c>
      <c r="E26" s="41">
        <f t="shared" si="10"/>
        <v>310011</v>
      </c>
      <c r="F26" s="41">
        <f t="shared" si="10"/>
        <v>287330.2</v>
      </c>
      <c r="G26" s="41">
        <f t="shared" si="10"/>
        <v>0</v>
      </c>
      <c r="H26" s="41">
        <f t="shared" si="10"/>
        <v>0</v>
      </c>
      <c r="I26" s="51">
        <f t="shared" si="10"/>
        <v>287330.2</v>
      </c>
      <c r="J26" s="41">
        <f t="shared" si="10"/>
        <v>22680.79999999999</v>
      </c>
      <c r="K26" s="41">
        <f t="shared" si="10"/>
        <v>22680.79999999999</v>
      </c>
      <c r="L26" s="63"/>
    </row>
    <row r="27" spans="1:12" ht="22.5" customHeight="1">
      <c r="A27" s="97" t="s">
        <v>215</v>
      </c>
      <c r="B27" s="68"/>
      <c r="C27" s="40" t="s">
        <v>186</v>
      </c>
      <c r="D27" s="51">
        <f aca="true" t="shared" si="11" ref="D27:K27">D93+D265+D321</f>
        <v>1680715.8599999999</v>
      </c>
      <c r="E27" s="41">
        <f t="shared" si="11"/>
        <v>1680715.8599999999</v>
      </c>
      <c r="F27" s="41">
        <f t="shared" si="11"/>
        <v>1586019.9500000002</v>
      </c>
      <c r="G27" s="41">
        <f t="shared" si="11"/>
        <v>0</v>
      </c>
      <c r="H27" s="41">
        <f t="shared" si="11"/>
        <v>0</v>
      </c>
      <c r="I27" s="51">
        <f t="shared" si="11"/>
        <v>1586019.9500000002</v>
      </c>
      <c r="J27" s="41">
        <f t="shared" si="11"/>
        <v>94695.90999999996</v>
      </c>
      <c r="K27" s="41">
        <f t="shared" si="11"/>
        <v>94695.90999999996</v>
      </c>
      <c r="L27" s="63"/>
    </row>
    <row r="28" spans="1:12" ht="21">
      <c r="A28" s="100" t="s">
        <v>246</v>
      </c>
      <c r="B28" s="73"/>
      <c r="C28" s="50" t="s">
        <v>345</v>
      </c>
      <c r="D28" s="51">
        <f>D29+D30</f>
        <v>125275.61</v>
      </c>
      <c r="E28" s="51">
        <f>E29+E30</f>
        <v>125275.61</v>
      </c>
      <c r="F28" s="51">
        <f aca="true" t="shared" si="12" ref="F28:K28">F29+F30</f>
        <v>82172.44</v>
      </c>
      <c r="G28" s="51">
        <f>G29+G30</f>
        <v>0</v>
      </c>
      <c r="H28" s="51">
        <f>H29+H30</f>
        <v>0</v>
      </c>
      <c r="I28" s="51">
        <f>I29+I30</f>
        <v>82172.44</v>
      </c>
      <c r="J28" s="51">
        <f t="shared" si="12"/>
        <v>43103.17</v>
      </c>
      <c r="K28" s="51">
        <f t="shared" si="12"/>
        <v>43103.17</v>
      </c>
      <c r="L28" s="63"/>
    </row>
    <row r="29" spans="1:12" ht="33.75">
      <c r="A29" s="97" t="s">
        <v>237</v>
      </c>
      <c r="B29" s="68"/>
      <c r="C29" s="40" t="s">
        <v>344</v>
      </c>
      <c r="D29" s="51">
        <f aca="true" t="shared" si="13" ref="D29:K29">D41+D95+D267</f>
        <v>125275.61</v>
      </c>
      <c r="E29" s="41">
        <f t="shared" si="13"/>
        <v>125275.61</v>
      </c>
      <c r="F29" s="41">
        <f t="shared" si="13"/>
        <v>82172.44</v>
      </c>
      <c r="G29" s="41">
        <f t="shared" si="13"/>
        <v>0</v>
      </c>
      <c r="H29" s="41">
        <f t="shared" si="13"/>
        <v>0</v>
      </c>
      <c r="I29" s="41">
        <f t="shared" si="13"/>
        <v>82172.44</v>
      </c>
      <c r="J29" s="41">
        <f t="shared" si="13"/>
        <v>43103.17</v>
      </c>
      <c r="K29" s="41">
        <f t="shared" si="13"/>
        <v>43103.17</v>
      </c>
      <c r="L29" s="63"/>
    </row>
    <row r="30" spans="1:12" ht="22.5" hidden="1">
      <c r="A30" s="97" t="s">
        <v>322</v>
      </c>
      <c r="B30" s="68"/>
      <c r="C30" s="40" t="s">
        <v>325</v>
      </c>
      <c r="D30" s="51"/>
      <c r="E30" s="41"/>
      <c r="F30" s="41"/>
      <c r="G30" s="41"/>
      <c r="H30" s="41"/>
      <c r="I30" s="51"/>
      <c r="J30" s="41"/>
      <c r="K30" s="41"/>
      <c r="L30" s="63"/>
    </row>
    <row r="31" spans="1:12" ht="32.25" customHeight="1">
      <c r="A31" s="100" t="s">
        <v>255</v>
      </c>
      <c r="B31" s="73"/>
      <c r="C31" s="50" t="s">
        <v>187</v>
      </c>
      <c r="D31" s="51">
        <f>D32+D33+D34</f>
        <v>497290922.90000004</v>
      </c>
      <c r="E31" s="51">
        <f>E32+E33+E34</f>
        <v>497290922.90000004</v>
      </c>
      <c r="F31" s="51">
        <f aca="true" t="shared" si="14" ref="F31:K31">F32+F33+F34</f>
        <v>466815693.34</v>
      </c>
      <c r="G31" s="51">
        <f t="shared" si="14"/>
        <v>0</v>
      </c>
      <c r="H31" s="51">
        <f t="shared" si="14"/>
        <v>0</v>
      </c>
      <c r="I31" s="51">
        <f t="shared" si="14"/>
        <v>466815693.34</v>
      </c>
      <c r="J31" s="51">
        <f t="shared" si="14"/>
        <v>30475229.55999999</v>
      </c>
      <c r="K31" s="51">
        <f t="shared" si="14"/>
        <v>30475229.55999999</v>
      </c>
      <c r="L31" s="63"/>
    </row>
    <row r="32" spans="1:12" ht="33" customHeight="1">
      <c r="A32" s="97" t="s">
        <v>207</v>
      </c>
      <c r="B32" s="68"/>
      <c r="C32" s="40" t="s">
        <v>188</v>
      </c>
      <c r="D32" s="51">
        <f aca="true" t="shared" si="15" ref="D32:K33">D43+D97+D270+D244</f>
        <v>436177322.68</v>
      </c>
      <c r="E32" s="41">
        <f t="shared" si="15"/>
        <v>436177322.68</v>
      </c>
      <c r="F32" s="41">
        <f t="shared" si="15"/>
        <v>408984818.31</v>
      </c>
      <c r="G32" s="41">
        <f t="shared" si="15"/>
        <v>0</v>
      </c>
      <c r="H32" s="41">
        <f t="shared" si="15"/>
        <v>0</v>
      </c>
      <c r="I32" s="51">
        <f t="shared" si="15"/>
        <v>408984818.31</v>
      </c>
      <c r="J32" s="41">
        <f t="shared" si="15"/>
        <v>27192504.369999994</v>
      </c>
      <c r="K32" s="41">
        <f t="shared" si="15"/>
        <v>27192504.369999994</v>
      </c>
      <c r="L32" s="63"/>
    </row>
    <row r="33" spans="1:12" ht="12.75" customHeight="1">
      <c r="A33" s="97" t="s">
        <v>212</v>
      </c>
      <c r="B33" s="68"/>
      <c r="C33" s="40" t="s">
        <v>189</v>
      </c>
      <c r="D33" s="51">
        <f t="shared" si="15"/>
        <v>58294363</v>
      </c>
      <c r="E33" s="41">
        <f t="shared" si="15"/>
        <v>58294363</v>
      </c>
      <c r="F33" s="41">
        <f t="shared" si="15"/>
        <v>55151090.95999999</v>
      </c>
      <c r="G33" s="41">
        <f t="shared" si="15"/>
        <v>0</v>
      </c>
      <c r="H33" s="41">
        <f t="shared" si="15"/>
        <v>0</v>
      </c>
      <c r="I33" s="51">
        <f t="shared" si="15"/>
        <v>55151090.95999999</v>
      </c>
      <c r="J33" s="41">
        <f t="shared" si="15"/>
        <v>3143272.0399999977</v>
      </c>
      <c r="K33" s="41">
        <f t="shared" si="15"/>
        <v>3143272.0399999977</v>
      </c>
      <c r="L33" s="63"/>
    </row>
    <row r="34" spans="1:12" ht="69" customHeight="1">
      <c r="A34" s="97" t="s">
        <v>505</v>
      </c>
      <c r="B34" s="68"/>
      <c r="C34" s="40" t="s">
        <v>449</v>
      </c>
      <c r="D34" s="51">
        <f aca="true" t="shared" si="16" ref="D34:K34">D99+D272</f>
        <v>2819237.2199999997</v>
      </c>
      <c r="E34" s="41">
        <f t="shared" si="16"/>
        <v>2819237.2199999997</v>
      </c>
      <c r="F34" s="41">
        <f t="shared" si="16"/>
        <v>2679784.07</v>
      </c>
      <c r="G34" s="41">
        <f t="shared" si="16"/>
        <v>0</v>
      </c>
      <c r="H34" s="41">
        <f t="shared" si="16"/>
        <v>0</v>
      </c>
      <c r="I34" s="51">
        <f t="shared" si="16"/>
        <v>2679784.07</v>
      </c>
      <c r="J34" s="41">
        <f t="shared" si="16"/>
        <v>139453.1499999999</v>
      </c>
      <c r="K34" s="41">
        <f t="shared" si="16"/>
        <v>139453.1499999999</v>
      </c>
      <c r="L34" s="63"/>
    </row>
    <row r="35" spans="1:12" ht="12.75" customHeight="1">
      <c r="A35" s="100" t="s">
        <v>374</v>
      </c>
      <c r="B35" s="73"/>
      <c r="C35" s="50" t="s">
        <v>190</v>
      </c>
      <c r="D35" s="51">
        <f>D36+D37</f>
        <v>8770</v>
      </c>
      <c r="E35" s="51">
        <f>E36+E37</f>
        <v>8770</v>
      </c>
      <c r="F35" s="51">
        <f aca="true" t="shared" si="17" ref="F35:K35">F36+F37</f>
        <v>8770</v>
      </c>
      <c r="G35" s="51">
        <f t="shared" si="17"/>
        <v>0</v>
      </c>
      <c r="H35" s="51">
        <f t="shared" si="17"/>
        <v>0</v>
      </c>
      <c r="I35" s="51">
        <f t="shared" si="17"/>
        <v>8770</v>
      </c>
      <c r="J35" s="51">
        <f t="shared" si="17"/>
        <v>0</v>
      </c>
      <c r="K35" s="51">
        <f t="shared" si="17"/>
        <v>0</v>
      </c>
      <c r="L35" s="63"/>
    </row>
    <row r="36" spans="1:12" ht="24" customHeight="1" hidden="1">
      <c r="A36" s="97" t="s">
        <v>233</v>
      </c>
      <c r="B36" s="68"/>
      <c r="C36" s="40" t="s">
        <v>191</v>
      </c>
      <c r="D36" s="51">
        <f aca="true" t="shared" si="18" ref="D36:K37">D324</f>
        <v>0</v>
      </c>
      <c r="E36" s="41">
        <f t="shared" si="18"/>
        <v>0</v>
      </c>
      <c r="F36" s="41">
        <f t="shared" si="18"/>
        <v>0</v>
      </c>
      <c r="G36" s="41">
        <f t="shared" si="18"/>
        <v>0</v>
      </c>
      <c r="H36" s="41">
        <f t="shared" si="18"/>
        <v>0</v>
      </c>
      <c r="I36" s="51">
        <f t="shared" si="18"/>
        <v>0</v>
      </c>
      <c r="J36" s="41">
        <f t="shared" si="18"/>
        <v>0</v>
      </c>
      <c r="K36" s="41">
        <f t="shared" si="18"/>
        <v>0</v>
      </c>
      <c r="L36" s="63"/>
    </row>
    <row r="37" spans="1:12" ht="12" customHeight="1">
      <c r="A37" s="97" t="s">
        <v>234</v>
      </c>
      <c r="B37" s="68"/>
      <c r="C37" s="40" t="s">
        <v>192</v>
      </c>
      <c r="D37" s="51">
        <f t="shared" si="18"/>
        <v>8770</v>
      </c>
      <c r="E37" s="41">
        <f t="shared" si="18"/>
        <v>8770</v>
      </c>
      <c r="F37" s="41">
        <f t="shared" si="18"/>
        <v>8770</v>
      </c>
      <c r="G37" s="41">
        <f t="shared" si="18"/>
        <v>0</v>
      </c>
      <c r="H37" s="41">
        <f t="shared" si="18"/>
        <v>0</v>
      </c>
      <c r="I37" s="51">
        <f t="shared" si="18"/>
        <v>8770</v>
      </c>
      <c r="J37" s="41">
        <f t="shared" si="18"/>
        <v>0</v>
      </c>
      <c r="K37" s="41">
        <f t="shared" si="18"/>
        <v>0</v>
      </c>
      <c r="L37" s="63"/>
    </row>
    <row r="38" spans="1:12" ht="10.5" customHeight="1">
      <c r="A38" s="101"/>
      <c r="B38" s="72"/>
      <c r="C38" s="52"/>
      <c r="D38" s="176"/>
      <c r="E38" s="48"/>
      <c r="F38" s="48"/>
      <c r="G38" s="48"/>
      <c r="H38" s="48"/>
      <c r="I38" s="176"/>
      <c r="J38" s="48"/>
      <c r="K38" s="48"/>
      <c r="L38" s="63"/>
    </row>
    <row r="39" spans="1:12" ht="12" customHeight="1">
      <c r="A39" s="98" t="s">
        <v>291</v>
      </c>
      <c r="B39" s="67"/>
      <c r="C39" s="50" t="s">
        <v>200</v>
      </c>
      <c r="D39" s="51">
        <f>D42+D40</f>
        <v>110283786.91000001</v>
      </c>
      <c r="E39" s="51">
        <f aca="true" t="shared" si="19" ref="E39:K39">E42+E40</f>
        <v>110283786.91000001</v>
      </c>
      <c r="F39" s="51">
        <f t="shared" si="19"/>
        <v>101574208.15</v>
      </c>
      <c r="G39" s="51">
        <f t="shared" si="19"/>
        <v>0</v>
      </c>
      <c r="H39" s="51">
        <f t="shared" si="19"/>
        <v>0</v>
      </c>
      <c r="I39" s="51">
        <f t="shared" si="19"/>
        <v>101574208.15</v>
      </c>
      <c r="J39" s="51">
        <f t="shared" si="19"/>
        <v>8709578.759999998</v>
      </c>
      <c r="K39" s="51">
        <f t="shared" si="19"/>
        <v>8709578.759999998</v>
      </c>
      <c r="L39" s="63"/>
    </row>
    <row r="40" spans="1:12" ht="12.75">
      <c r="A40" s="99" t="s">
        <v>251</v>
      </c>
      <c r="B40" s="68"/>
      <c r="C40" s="40" t="s">
        <v>338</v>
      </c>
      <c r="D40" s="51">
        <f>E40</f>
        <v>25981</v>
      </c>
      <c r="E40" s="41">
        <f aca="true" t="shared" si="20" ref="E40:K40">E41</f>
        <v>25981</v>
      </c>
      <c r="F40" s="41">
        <f t="shared" si="20"/>
        <v>20781</v>
      </c>
      <c r="G40" s="41">
        <f t="shared" si="20"/>
        <v>0</v>
      </c>
      <c r="H40" s="41">
        <f t="shared" si="20"/>
        <v>0</v>
      </c>
      <c r="I40" s="51">
        <f t="shared" si="20"/>
        <v>20781</v>
      </c>
      <c r="J40" s="41">
        <f t="shared" si="20"/>
        <v>5200</v>
      </c>
      <c r="K40" s="41">
        <f t="shared" si="20"/>
        <v>5200</v>
      </c>
      <c r="L40" s="63"/>
    </row>
    <row r="41" spans="1:12" ht="33.75">
      <c r="A41" s="99" t="s">
        <v>237</v>
      </c>
      <c r="B41" s="68"/>
      <c r="C41" s="40" t="s">
        <v>337</v>
      </c>
      <c r="D41" s="51">
        <f>D65+D56</f>
        <v>25981</v>
      </c>
      <c r="E41" s="41">
        <f>E65+E56</f>
        <v>25981</v>
      </c>
      <c r="F41" s="41">
        <f aca="true" t="shared" si="21" ref="F41:K41">F65+F56</f>
        <v>20781</v>
      </c>
      <c r="G41" s="41">
        <f t="shared" si="21"/>
        <v>0</v>
      </c>
      <c r="H41" s="41">
        <f t="shared" si="21"/>
        <v>0</v>
      </c>
      <c r="I41" s="41">
        <f t="shared" si="21"/>
        <v>20781</v>
      </c>
      <c r="J41" s="41">
        <f t="shared" si="21"/>
        <v>5200</v>
      </c>
      <c r="K41" s="41">
        <f t="shared" si="21"/>
        <v>5200</v>
      </c>
      <c r="L41" s="63"/>
    </row>
    <row r="42" spans="1:12" ht="24.75" customHeight="1">
      <c r="A42" s="99" t="s">
        <v>255</v>
      </c>
      <c r="B42" s="68"/>
      <c r="C42" s="40" t="s">
        <v>198</v>
      </c>
      <c r="D42" s="51">
        <f>E42</f>
        <v>110257805.91000001</v>
      </c>
      <c r="E42" s="41">
        <f aca="true" t="shared" si="22" ref="E42:K42">E43+E44</f>
        <v>110257805.91000001</v>
      </c>
      <c r="F42" s="41">
        <f t="shared" si="22"/>
        <v>101553427.15</v>
      </c>
      <c r="G42" s="41">
        <f t="shared" si="22"/>
        <v>0</v>
      </c>
      <c r="H42" s="41">
        <f t="shared" si="22"/>
        <v>0</v>
      </c>
      <c r="I42" s="51">
        <f t="shared" si="22"/>
        <v>101553427.15</v>
      </c>
      <c r="J42" s="41">
        <f t="shared" si="22"/>
        <v>8704378.759999998</v>
      </c>
      <c r="K42" s="41">
        <f t="shared" si="22"/>
        <v>8704378.759999998</v>
      </c>
      <c r="L42" s="63"/>
    </row>
    <row r="43" spans="1:12" ht="45" customHeight="1">
      <c r="A43" s="97" t="s">
        <v>207</v>
      </c>
      <c r="B43" s="68"/>
      <c r="C43" s="40" t="s">
        <v>199</v>
      </c>
      <c r="D43" s="51">
        <f>E43</f>
        <v>109404561.18</v>
      </c>
      <c r="E43" s="41">
        <f aca="true" t="shared" si="23" ref="E43:K43">E58+E52+E62+E67+E48</f>
        <v>109404561.18</v>
      </c>
      <c r="F43" s="41">
        <f t="shared" si="23"/>
        <v>100837346.74000001</v>
      </c>
      <c r="G43" s="41">
        <f t="shared" si="23"/>
        <v>0</v>
      </c>
      <c r="H43" s="41">
        <f t="shared" si="23"/>
        <v>0</v>
      </c>
      <c r="I43" s="51">
        <f t="shared" si="23"/>
        <v>100837346.74000001</v>
      </c>
      <c r="J43" s="41">
        <f t="shared" si="23"/>
        <v>8567214.439999998</v>
      </c>
      <c r="K43" s="41">
        <f t="shared" si="23"/>
        <v>8567214.439999998</v>
      </c>
      <c r="L43" s="63"/>
    </row>
    <row r="44" spans="1:12" ht="12" customHeight="1">
      <c r="A44" s="97" t="s">
        <v>212</v>
      </c>
      <c r="B44" s="68"/>
      <c r="C44" s="40" t="s">
        <v>372</v>
      </c>
      <c r="D44" s="51">
        <f>D76+D70+D73+D84+D80+D87</f>
        <v>853244.73</v>
      </c>
      <c r="E44" s="41">
        <f>E76+E70+E73+E84+E80+E87</f>
        <v>853244.73</v>
      </c>
      <c r="F44" s="41">
        <f aca="true" t="shared" si="24" ref="F44:K44">F76+F70+F73+F84+F80+F87</f>
        <v>716080.41</v>
      </c>
      <c r="G44" s="41">
        <f t="shared" si="24"/>
        <v>0</v>
      </c>
      <c r="H44" s="41">
        <f t="shared" si="24"/>
        <v>0</v>
      </c>
      <c r="I44" s="51">
        <f t="shared" si="24"/>
        <v>716080.41</v>
      </c>
      <c r="J44" s="41">
        <f t="shared" si="24"/>
        <v>137164.32</v>
      </c>
      <c r="K44" s="41">
        <f t="shared" si="24"/>
        <v>137164.32</v>
      </c>
      <c r="L44" s="63"/>
    </row>
    <row r="45" spans="1:11" ht="1.5" customHeight="1">
      <c r="A45" s="101"/>
      <c r="B45" s="72"/>
      <c r="C45" s="8"/>
      <c r="D45" s="60"/>
      <c r="E45" s="49"/>
      <c r="F45" s="49"/>
      <c r="G45" s="49"/>
      <c r="H45" s="49"/>
      <c r="I45" s="176"/>
      <c r="J45" s="49"/>
      <c r="K45" s="49"/>
    </row>
    <row r="46" spans="1:11" ht="32.25" customHeight="1">
      <c r="A46" s="185" t="s">
        <v>208</v>
      </c>
      <c r="B46" s="69"/>
      <c r="C46" s="53" t="s">
        <v>306</v>
      </c>
      <c r="D46" s="177">
        <f>D47</f>
        <v>6003049</v>
      </c>
      <c r="E46" s="58">
        <f aca="true" t="shared" si="25" ref="E46:K47">E47</f>
        <v>6003049</v>
      </c>
      <c r="F46" s="58">
        <f t="shared" si="25"/>
        <v>6003049</v>
      </c>
      <c r="G46" s="58">
        <f t="shared" si="25"/>
        <v>0</v>
      </c>
      <c r="H46" s="58">
        <f t="shared" si="25"/>
        <v>0</v>
      </c>
      <c r="I46" s="177">
        <f t="shared" si="25"/>
        <v>6003049</v>
      </c>
      <c r="J46" s="58">
        <f t="shared" si="25"/>
        <v>0</v>
      </c>
      <c r="K46" s="58">
        <f t="shared" si="25"/>
        <v>0</v>
      </c>
    </row>
    <row r="47" spans="1:11" ht="22.5" customHeight="1">
      <c r="A47" s="93" t="s">
        <v>255</v>
      </c>
      <c r="B47" s="71"/>
      <c r="C47" s="44" t="s">
        <v>330</v>
      </c>
      <c r="D47" s="61">
        <f>D48</f>
        <v>6003049</v>
      </c>
      <c r="E47" s="45">
        <f t="shared" si="25"/>
        <v>6003049</v>
      </c>
      <c r="F47" s="45">
        <f t="shared" si="25"/>
        <v>6003049</v>
      </c>
      <c r="G47" s="45">
        <f t="shared" si="25"/>
        <v>0</v>
      </c>
      <c r="H47" s="45">
        <f t="shared" si="25"/>
        <v>0</v>
      </c>
      <c r="I47" s="61">
        <f t="shared" si="25"/>
        <v>6003049</v>
      </c>
      <c r="J47" s="45">
        <f t="shared" si="25"/>
        <v>0</v>
      </c>
      <c r="K47" s="45">
        <f t="shared" si="25"/>
        <v>0</v>
      </c>
    </row>
    <row r="48" spans="1:11" ht="44.25" customHeight="1">
      <c r="A48" s="94" t="s">
        <v>207</v>
      </c>
      <c r="B48" s="71"/>
      <c r="C48" s="44" t="s">
        <v>117</v>
      </c>
      <c r="D48" s="61">
        <f>E48</f>
        <v>6003049</v>
      </c>
      <c r="E48" s="46">
        <v>6003049</v>
      </c>
      <c r="F48" s="206">
        <v>6003049</v>
      </c>
      <c r="G48" s="45">
        <v>0</v>
      </c>
      <c r="H48" s="45">
        <v>0</v>
      </c>
      <c r="I48" s="61">
        <f>F48</f>
        <v>6003049</v>
      </c>
      <c r="J48" s="45">
        <f>D48-I48</f>
        <v>0</v>
      </c>
      <c r="K48" s="45">
        <f>E48-I48</f>
        <v>0</v>
      </c>
    </row>
    <row r="49" spans="1:11" ht="3" customHeight="1">
      <c r="A49" s="101"/>
      <c r="B49" s="72"/>
      <c r="C49" s="8"/>
      <c r="D49" s="60"/>
      <c r="E49" s="49"/>
      <c r="F49" s="49"/>
      <c r="G49" s="49"/>
      <c r="H49" s="49"/>
      <c r="I49" s="176"/>
      <c r="J49" s="49"/>
      <c r="K49" s="49"/>
    </row>
    <row r="50" spans="1:11" ht="32.25" customHeight="1">
      <c r="A50" s="185" t="s">
        <v>208</v>
      </c>
      <c r="B50" s="69"/>
      <c r="C50" s="53" t="s">
        <v>348</v>
      </c>
      <c r="D50" s="177">
        <f>D51</f>
        <v>19428693.18</v>
      </c>
      <c r="E50" s="58">
        <f aca="true" t="shared" si="26" ref="E50:K51">E51</f>
        <v>19428693.18</v>
      </c>
      <c r="F50" s="58">
        <f t="shared" si="26"/>
        <v>19428693.17</v>
      </c>
      <c r="G50" s="58">
        <f t="shared" si="26"/>
        <v>0</v>
      </c>
      <c r="H50" s="58">
        <f t="shared" si="26"/>
        <v>0</v>
      </c>
      <c r="I50" s="177">
        <f t="shared" si="26"/>
        <v>19428693.17</v>
      </c>
      <c r="J50" s="58">
        <f t="shared" si="26"/>
        <v>0.009999997913837433</v>
      </c>
      <c r="K50" s="58">
        <f t="shared" si="26"/>
        <v>0.009999997913837433</v>
      </c>
    </row>
    <row r="51" spans="1:11" ht="22.5" customHeight="1">
      <c r="A51" s="93" t="s">
        <v>255</v>
      </c>
      <c r="B51" s="71"/>
      <c r="C51" s="44" t="s">
        <v>347</v>
      </c>
      <c r="D51" s="61">
        <f>D52</f>
        <v>19428693.18</v>
      </c>
      <c r="E51" s="45">
        <f t="shared" si="26"/>
        <v>19428693.18</v>
      </c>
      <c r="F51" s="45">
        <f t="shared" si="26"/>
        <v>19428693.17</v>
      </c>
      <c r="G51" s="45">
        <f t="shared" si="26"/>
        <v>0</v>
      </c>
      <c r="H51" s="45">
        <f t="shared" si="26"/>
        <v>0</v>
      </c>
      <c r="I51" s="61">
        <f t="shared" si="26"/>
        <v>19428693.17</v>
      </c>
      <c r="J51" s="45">
        <f t="shared" si="26"/>
        <v>0.009999997913837433</v>
      </c>
      <c r="K51" s="45">
        <f t="shared" si="26"/>
        <v>0.009999997913837433</v>
      </c>
    </row>
    <row r="52" spans="1:11" ht="48.75" customHeight="1">
      <c r="A52" s="94" t="s">
        <v>207</v>
      </c>
      <c r="B52" s="71"/>
      <c r="C52" s="44" t="s">
        <v>346</v>
      </c>
      <c r="D52" s="61">
        <f>E52</f>
        <v>19428693.18</v>
      </c>
      <c r="E52" s="46">
        <v>19428693.18</v>
      </c>
      <c r="F52" s="206">
        <v>19428693.17</v>
      </c>
      <c r="G52" s="45">
        <v>0</v>
      </c>
      <c r="H52" s="45">
        <v>0</v>
      </c>
      <c r="I52" s="61">
        <f>F52</f>
        <v>19428693.17</v>
      </c>
      <c r="J52" s="45">
        <f>D52-I52</f>
        <v>0.009999997913837433</v>
      </c>
      <c r="K52" s="45">
        <f>E52-I52</f>
        <v>0.009999997913837433</v>
      </c>
    </row>
    <row r="53" spans="1:11" ht="1.5" customHeight="1">
      <c r="A53" s="101"/>
      <c r="B53" s="72"/>
      <c r="C53" s="8"/>
      <c r="D53" s="60"/>
      <c r="E53" s="49"/>
      <c r="F53" s="49"/>
      <c r="G53" s="49"/>
      <c r="H53" s="49"/>
      <c r="I53" s="176"/>
      <c r="J53" s="49"/>
      <c r="K53" s="49"/>
    </row>
    <row r="54" spans="1:11" ht="42">
      <c r="A54" s="185" t="s">
        <v>401</v>
      </c>
      <c r="B54" s="69"/>
      <c r="C54" s="42" t="s">
        <v>118</v>
      </c>
      <c r="D54" s="177">
        <f>D57+D55</f>
        <v>16081519</v>
      </c>
      <c r="E54" s="58">
        <f>E57+E55</f>
        <v>16081519</v>
      </c>
      <c r="F54" s="58">
        <f aca="true" t="shared" si="27" ref="F54:K54">F57+F55</f>
        <v>14709877</v>
      </c>
      <c r="G54" s="58">
        <f t="shared" si="27"/>
        <v>0</v>
      </c>
      <c r="H54" s="58">
        <f t="shared" si="27"/>
        <v>0</v>
      </c>
      <c r="I54" s="177">
        <f t="shared" si="27"/>
        <v>14709877</v>
      </c>
      <c r="J54" s="58">
        <f t="shared" si="27"/>
        <v>1371642</v>
      </c>
      <c r="K54" s="58">
        <f t="shared" si="27"/>
        <v>1371642</v>
      </c>
    </row>
    <row r="55" spans="1:11" ht="0.75" customHeight="1">
      <c r="A55" s="93" t="s">
        <v>251</v>
      </c>
      <c r="B55" s="71"/>
      <c r="C55" s="44" t="s">
        <v>556</v>
      </c>
      <c r="D55" s="61">
        <f>E55</f>
        <v>0</v>
      </c>
      <c r="E55" s="45">
        <f aca="true" t="shared" si="28" ref="E55:K55">E56</f>
        <v>0</v>
      </c>
      <c r="F55" s="45">
        <f>F56</f>
        <v>0</v>
      </c>
      <c r="G55" s="45">
        <f t="shared" si="28"/>
        <v>0</v>
      </c>
      <c r="H55" s="45">
        <f t="shared" si="28"/>
        <v>0</v>
      </c>
      <c r="I55" s="61">
        <f t="shared" si="28"/>
        <v>0</v>
      </c>
      <c r="J55" s="45">
        <f t="shared" si="28"/>
        <v>0</v>
      </c>
      <c r="K55" s="45">
        <f t="shared" si="28"/>
        <v>0</v>
      </c>
    </row>
    <row r="56" spans="1:11" ht="15" customHeight="1" hidden="1">
      <c r="A56" s="94" t="s">
        <v>237</v>
      </c>
      <c r="B56" s="71"/>
      <c r="C56" s="44" t="s">
        <v>555</v>
      </c>
      <c r="D56" s="61">
        <f>E56</f>
        <v>0</v>
      </c>
      <c r="E56" s="46">
        <v>0</v>
      </c>
      <c r="F56" s="206">
        <v>0</v>
      </c>
      <c r="G56" s="45">
        <v>0</v>
      </c>
      <c r="H56" s="45">
        <v>0</v>
      </c>
      <c r="I56" s="61">
        <f>F56</f>
        <v>0</v>
      </c>
      <c r="J56" s="45">
        <f>D56-I56</f>
        <v>0</v>
      </c>
      <c r="K56" s="45">
        <f>E56-I56</f>
        <v>0</v>
      </c>
    </row>
    <row r="57" spans="1:11" ht="44.25" customHeight="1">
      <c r="A57" s="94" t="s">
        <v>209</v>
      </c>
      <c r="B57" s="71"/>
      <c r="C57" s="44" t="s">
        <v>261</v>
      </c>
      <c r="D57" s="61">
        <f>E57</f>
        <v>16081519</v>
      </c>
      <c r="E57" s="45">
        <f>E58</f>
        <v>16081519</v>
      </c>
      <c r="F57" s="45">
        <f aca="true" t="shared" si="29" ref="F57:K57">F58</f>
        <v>14709877</v>
      </c>
      <c r="G57" s="45">
        <f t="shared" si="29"/>
        <v>0</v>
      </c>
      <c r="H57" s="45">
        <f t="shared" si="29"/>
        <v>0</v>
      </c>
      <c r="I57" s="61">
        <f t="shared" si="29"/>
        <v>14709877</v>
      </c>
      <c r="J57" s="45">
        <f t="shared" si="29"/>
        <v>1371642</v>
      </c>
      <c r="K57" s="45">
        <f t="shared" si="29"/>
        <v>1371642</v>
      </c>
    </row>
    <row r="58" spans="1:11" ht="24.75" customHeight="1">
      <c r="A58" s="94" t="s">
        <v>209</v>
      </c>
      <c r="B58" s="71"/>
      <c r="C58" s="44" t="s">
        <v>119</v>
      </c>
      <c r="D58" s="61">
        <f>E58</f>
        <v>16081519</v>
      </c>
      <c r="E58" s="46">
        <v>16081519</v>
      </c>
      <c r="F58" s="206">
        <v>14709877</v>
      </c>
      <c r="G58" s="45">
        <v>0</v>
      </c>
      <c r="H58" s="45">
        <v>0</v>
      </c>
      <c r="I58" s="61">
        <f>F58</f>
        <v>14709877</v>
      </c>
      <c r="J58" s="45">
        <f>D58-I58</f>
        <v>1371642</v>
      </c>
      <c r="K58" s="45">
        <f>E58-I58</f>
        <v>1371642</v>
      </c>
    </row>
    <row r="59" spans="1:11" ht="1.5" customHeight="1">
      <c r="A59" s="101"/>
      <c r="B59" s="72"/>
      <c r="C59" s="47"/>
      <c r="D59" s="60"/>
      <c r="E59" s="48"/>
      <c r="F59" s="48"/>
      <c r="G59" s="49"/>
      <c r="H59" s="49"/>
      <c r="I59" s="176"/>
      <c r="J59" s="49"/>
      <c r="K59" s="49"/>
    </row>
    <row r="60" spans="1:11" ht="42" hidden="1">
      <c r="A60" s="185" t="s">
        <v>210</v>
      </c>
      <c r="B60" s="69"/>
      <c r="C60" s="86" t="s">
        <v>120</v>
      </c>
      <c r="D60" s="175">
        <f aca="true" t="shared" si="30" ref="D60:K60">D61</f>
        <v>0</v>
      </c>
      <c r="E60" s="87">
        <f t="shared" si="30"/>
        <v>0</v>
      </c>
      <c r="F60" s="88">
        <f t="shared" si="30"/>
        <v>0</v>
      </c>
      <c r="G60" s="88">
        <f t="shared" si="30"/>
        <v>0</v>
      </c>
      <c r="H60" s="88">
        <f t="shared" si="30"/>
        <v>0</v>
      </c>
      <c r="I60" s="181">
        <f t="shared" si="30"/>
        <v>0</v>
      </c>
      <c r="J60" s="88">
        <f t="shared" si="30"/>
        <v>0</v>
      </c>
      <c r="K60" s="88">
        <f t="shared" si="30"/>
        <v>0</v>
      </c>
    </row>
    <row r="61" spans="1:11" ht="22.5" hidden="1">
      <c r="A61" s="93" t="s">
        <v>255</v>
      </c>
      <c r="B61" s="70"/>
      <c r="C61" s="44" t="s">
        <v>262</v>
      </c>
      <c r="D61" s="61">
        <f aca="true" t="shared" si="31" ref="D61:D76">E61</f>
        <v>0</v>
      </c>
      <c r="E61" s="45">
        <f aca="true" t="shared" si="32" ref="E61:K61">E62</f>
        <v>0</v>
      </c>
      <c r="F61" s="45">
        <f t="shared" si="32"/>
        <v>0</v>
      </c>
      <c r="G61" s="45">
        <f t="shared" si="32"/>
        <v>0</v>
      </c>
      <c r="H61" s="45">
        <f t="shared" si="32"/>
        <v>0</v>
      </c>
      <c r="I61" s="61">
        <f t="shared" si="32"/>
        <v>0</v>
      </c>
      <c r="J61" s="45">
        <f t="shared" si="32"/>
        <v>0</v>
      </c>
      <c r="K61" s="45">
        <f t="shared" si="32"/>
        <v>0</v>
      </c>
    </row>
    <row r="62" spans="1:11" ht="45" hidden="1">
      <c r="A62" s="94" t="s">
        <v>209</v>
      </c>
      <c r="B62" s="70"/>
      <c r="C62" s="44" t="s">
        <v>121</v>
      </c>
      <c r="D62" s="61">
        <f t="shared" si="31"/>
        <v>0</v>
      </c>
      <c r="E62" s="46">
        <v>0</v>
      </c>
      <c r="F62" s="46">
        <v>0</v>
      </c>
      <c r="G62" s="45">
        <v>0</v>
      </c>
      <c r="H62" s="45">
        <v>0</v>
      </c>
      <c r="I62" s="61">
        <f>F62</f>
        <v>0</v>
      </c>
      <c r="J62" s="45">
        <f>D62-I62</f>
        <v>0</v>
      </c>
      <c r="K62" s="45">
        <f>E62-I62</f>
        <v>0</v>
      </c>
    </row>
    <row r="63" spans="1:11" ht="22.5" customHeight="1">
      <c r="A63" s="185" t="s">
        <v>405</v>
      </c>
      <c r="B63" s="69"/>
      <c r="C63" s="86" t="s">
        <v>404</v>
      </c>
      <c r="D63" s="175">
        <f aca="true" t="shared" si="33" ref="D63:K63">D64+D66</f>
        <v>67917281</v>
      </c>
      <c r="E63" s="87">
        <f t="shared" si="33"/>
        <v>67917281</v>
      </c>
      <c r="F63" s="87">
        <f t="shared" si="33"/>
        <v>60716508.57</v>
      </c>
      <c r="G63" s="87">
        <f t="shared" si="33"/>
        <v>0</v>
      </c>
      <c r="H63" s="87">
        <f t="shared" si="33"/>
        <v>0</v>
      </c>
      <c r="I63" s="175">
        <f t="shared" si="33"/>
        <v>60716508.57</v>
      </c>
      <c r="J63" s="87">
        <f t="shared" si="33"/>
        <v>7200772.43</v>
      </c>
      <c r="K63" s="87">
        <f t="shared" si="33"/>
        <v>7200772.43</v>
      </c>
    </row>
    <row r="64" spans="1:11" ht="13.5" customHeight="1">
      <c r="A64" s="93" t="s">
        <v>251</v>
      </c>
      <c r="B64" s="71"/>
      <c r="C64" s="44" t="s">
        <v>556</v>
      </c>
      <c r="D64" s="61">
        <f>E64</f>
        <v>25981</v>
      </c>
      <c r="E64" s="45">
        <f>E65</f>
        <v>25981</v>
      </c>
      <c r="F64" s="45">
        <f aca="true" t="shared" si="34" ref="F64:K64">F65</f>
        <v>20781</v>
      </c>
      <c r="G64" s="45">
        <f t="shared" si="34"/>
        <v>0</v>
      </c>
      <c r="H64" s="45">
        <f t="shared" si="34"/>
        <v>0</v>
      </c>
      <c r="I64" s="61">
        <f t="shared" si="34"/>
        <v>20781</v>
      </c>
      <c r="J64" s="45">
        <f t="shared" si="34"/>
        <v>5200</v>
      </c>
      <c r="K64" s="45">
        <f t="shared" si="34"/>
        <v>5200</v>
      </c>
    </row>
    <row r="65" spans="1:11" ht="22.5" customHeight="1">
      <c r="A65" s="94" t="s">
        <v>237</v>
      </c>
      <c r="B65" s="71"/>
      <c r="C65" s="44" t="s">
        <v>555</v>
      </c>
      <c r="D65" s="61">
        <f>E65</f>
        <v>25981</v>
      </c>
      <c r="E65" s="46">
        <v>25981</v>
      </c>
      <c r="F65" s="206">
        <v>20781</v>
      </c>
      <c r="G65" s="45">
        <v>0</v>
      </c>
      <c r="H65" s="45">
        <v>0</v>
      </c>
      <c r="I65" s="61">
        <f>F65</f>
        <v>20781</v>
      </c>
      <c r="J65" s="45">
        <f>D65-I65</f>
        <v>5200</v>
      </c>
      <c r="K65" s="45">
        <f>E65-I65</f>
        <v>5200</v>
      </c>
    </row>
    <row r="66" spans="1:11" ht="24.75" customHeight="1">
      <c r="A66" s="93" t="s">
        <v>255</v>
      </c>
      <c r="B66" s="70"/>
      <c r="C66" s="44" t="s">
        <v>403</v>
      </c>
      <c r="D66" s="61">
        <f t="shared" si="31"/>
        <v>67891300</v>
      </c>
      <c r="E66" s="45">
        <f aca="true" t="shared" si="35" ref="E66:K66">E67</f>
        <v>67891300</v>
      </c>
      <c r="F66" s="45">
        <f t="shared" si="35"/>
        <v>60695727.57</v>
      </c>
      <c r="G66" s="45">
        <f t="shared" si="35"/>
        <v>0</v>
      </c>
      <c r="H66" s="45">
        <f t="shared" si="35"/>
        <v>0</v>
      </c>
      <c r="I66" s="61">
        <f t="shared" si="35"/>
        <v>60695727.57</v>
      </c>
      <c r="J66" s="45">
        <f t="shared" si="35"/>
        <v>7195572.43</v>
      </c>
      <c r="K66" s="45">
        <f t="shared" si="35"/>
        <v>7195572.43</v>
      </c>
    </row>
    <row r="67" spans="1:11" ht="44.25" customHeight="1">
      <c r="A67" s="94" t="s">
        <v>209</v>
      </c>
      <c r="B67" s="70"/>
      <c r="C67" s="44" t="s">
        <v>402</v>
      </c>
      <c r="D67" s="61">
        <f t="shared" si="31"/>
        <v>67891300</v>
      </c>
      <c r="E67" s="46">
        <v>67891300</v>
      </c>
      <c r="F67" s="206">
        <v>60695727.57</v>
      </c>
      <c r="G67" s="45">
        <v>0</v>
      </c>
      <c r="H67" s="45">
        <v>0</v>
      </c>
      <c r="I67" s="61">
        <f>F67</f>
        <v>60695727.57</v>
      </c>
      <c r="J67" s="45">
        <f>D67-I67</f>
        <v>7195572.43</v>
      </c>
      <c r="K67" s="45">
        <f>E67-I67</f>
        <v>7195572.43</v>
      </c>
    </row>
    <row r="68" spans="1:11" ht="42" hidden="1">
      <c r="A68" s="185" t="s">
        <v>108</v>
      </c>
      <c r="B68" s="69"/>
      <c r="C68" s="86" t="s">
        <v>368</v>
      </c>
      <c r="D68" s="175">
        <f t="shared" si="31"/>
        <v>0</v>
      </c>
      <c r="E68" s="87">
        <f aca="true" t="shared" si="36" ref="E68:K68">E69</f>
        <v>0</v>
      </c>
      <c r="F68" s="88">
        <f t="shared" si="36"/>
        <v>0</v>
      </c>
      <c r="G68" s="88">
        <f t="shared" si="36"/>
        <v>0</v>
      </c>
      <c r="H68" s="88">
        <f t="shared" si="36"/>
        <v>0</v>
      </c>
      <c r="I68" s="181">
        <f t="shared" si="36"/>
        <v>0</v>
      </c>
      <c r="J68" s="88">
        <f t="shared" si="36"/>
        <v>0</v>
      </c>
      <c r="K68" s="88">
        <f t="shared" si="36"/>
        <v>0</v>
      </c>
    </row>
    <row r="69" spans="1:11" ht="22.5" hidden="1">
      <c r="A69" s="93" t="s">
        <v>255</v>
      </c>
      <c r="B69" s="70"/>
      <c r="C69" s="90" t="s">
        <v>367</v>
      </c>
      <c r="D69" s="178">
        <f t="shared" si="31"/>
        <v>0</v>
      </c>
      <c r="E69" s="91">
        <f>E70</f>
        <v>0</v>
      </c>
      <c r="F69" s="91">
        <f aca="true" t="shared" si="37" ref="F69:K69">F70</f>
        <v>0</v>
      </c>
      <c r="G69" s="91">
        <f t="shared" si="37"/>
        <v>0</v>
      </c>
      <c r="H69" s="91">
        <f t="shared" si="37"/>
        <v>0</v>
      </c>
      <c r="I69" s="178">
        <f t="shared" si="37"/>
        <v>0</v>
      </c>
      <c r="J69" s="91">
        <f t="shared" si="37"/>
        <v>0</v>
      </c>
      <c r="K69" s="91">
        <f t="shared" si="37"/>
        <v>0</v>
      </c>
    </row>
    <row r="70" spans="1:11" ht="45" hidden="1">
      <c r="A70" s="94" t="s">
        <v>209</v>
      </c>
      <c r="B70" s="70"/>
      <c r="C70" s="90" t="s">
        <v>366</v>
      </c>
      <c r="D70" s="178">
        <f t="shared" si="31"/>
        <v>0</v>
      </c>
      <c r="E70" s="92">
        <v>0</v>
      </c>
      <c r="F70" s="92">
        <v>0</v>
      </c>
      <c r="G70" s="91">
        <v>0</v>
      </c>
      <c r="H70" s="91">
        <v>0</v>
      </c>
      <c r="I70" s="178">
        <f>F70</f>
        <v>0</v>
      </c>
      <c r="J70" s="91">
        <f>D70-I70</f>
        <v>0</v>
      </c>
      <c r="K70" s="91">
        <f>E70-I70</f>
        <v>0</v>
      </c>
    </row>
    <row r="71" spans="1:11" ht="12.75" hidden="1">
      <c r="A71" s="185" t="s">
        <v>109</v>
      </c>
      <c r="B71" s="69"/>
      <c r="C71" s="86" t="s">
        <v>371</v>
      </c>
      <c r="D71" s="175">
        <f>E71</f>
        <v>0</v>
      </c>
      <c r="E71" s="87">
        <f aca="true" t="shared" si="38" ref="E71:K71">E72</f>
        <v>0</v>
      </c>
      <c r="F71" s="88">
        <f t="shared" si="38"/>
        <v>0</v>
      </c>
      <c r="G71" s="88">
        <f t="shared" si="38"/>
        <v>0</v>
      </c>
      <c r="H71" s="88">
        <f t="shared" si="38"/>
        <v>0</v>
      </c>
      <c r="I71" s="181">
        <f t="shared" si="38"/>
        <v>0</v>
      </c>
      <c r="J71" s="88">
        <f t="shared" si="38"/>
        <v>0</v>
      </c>
      <c r="K71" s="88">
        <f t="shared" si="38"/>
        <v>0</v>
      </c>
    </row>
    <row r="72" spans="1:11" ht="22.5" hidden="1">
      <c r="A72" s="93" t="s">
        <v>255</v>
      </c>
      <c r="B72" s="70"/>
      <c r="C72" s="90" t="s">
        <v>370</v>
      </c>
      <c r="D72" s="178">
        <f>E72</f>
        <v>0</v>
      </c>
      <c r="E72" s="91">
        <f>E73</f>
        <v>0</v>
      </c>
      <c r="F72" s="91">
        <f aca="true" t="shared" si="39" ref="F72:K72">F73</f>
        <v>0</v>
      </c>
      <c r="G72" s="91">
        <f t="shared" si="39"/>
        <v>0</v>
      </c>
      <c r="H72" s="91">
        <f t="shared" si="39"/>
        <v>0</v>
      </c>
      <c r="I72" s="178">
        <f t="shared" si="39"/>
        <v>0</v>
      </c>
      <c r="J72" s="91">
        <f t="shared" si="39"/>
        <v>0</v>
      </c>
      <c r="K72" s="91">
        <f t="shared" si="39"/>
        <v>0</v>
      </c>
    </row>
    <row r="73" spans="1:11" ht="45" hidden="1">
      <c r="A73" s="94" t="s">
        <v>209</v>
      </c>
      <c r="B73" s="70"/>
      <c r="C73" s="90" t="s">
        <v>369</v>
      </c>
      <c r="D73" s="178">
        <f>E73</f>
        <v>0</v>
      </c>
      <c r="E73" s="92">
        <v>0</v>
      </c>
      <c r="F73" s="92">
        <v>0</v>
      </c>
      <c r="G73" s="91">
        <v>0</v>
      </c>
      <c r="H73" s="91">
        <v>0</v>
      </c>
      <c r="I73" s="178">
        <f>F73</f>
        <v>0</v>
      </c>
      <c r="J73" s="91">
        <f>D73-I73</f>
        <v>0</v>
      </c>
      <c r="K73" s="91">
        <f>E73-I73</f>
        <v>0</v>
      </c>
    </row>
    <row r="74" spans="1:11" ht="31.5" customHeight="1">
      <c r="A74" s="185" t="s">
        <v>221</v>
      </c>
      <c r="B74" s="69"/>
      <c r="C74" s="42" t="s">
        <v>408</v>
      </c>
      <c r="D74" s="177">
        <f t="shared" si="31"/>
        <v>154100</v>
      </c>
      <c r="E74" s="58">
        <f aca="true" t="shared" si="40" ref="E74:K75">E75</f>
        <v>154100</v>
      </c>
      <c r="F74" s="58">
        <f t="shared" si="40"/>
        <v>16935.88</v>
      </c>
      <c r="G74" s="58">
        <f t="shared" si="40"/>
        <v>0</v>
      </c>
      <c r="H74" s="58">
        <f t="shared" si="40"/>
        <v>0</v>
      </c>
      <c r="I74" s="177">
        <f t="shared" si="40"/>
        <v>16935.88</v>
      </c>
      <c r="J74" s="58">
        <f t="shared" si="40"/>
        <v>137164.12</v>
      </c>
      <c r="K74" s="58">
        <f t="shared" si="40"/>
        <v>137164.12</v>
      </c>
    </row>
    <row r="75" spans="1:11" ht="24" customHeight="1">
      <c r="A75" s="93" t="s">
        <v>255</v>
      </c>
      <c r="B75" s="70"/>
      <c r="C75" s="44" t="s">
        <v>407</v>
      </c>
      <c r="D75" s="61">
        <f t="shared" si="31"/>
        <v>154100</v>
      </c>
      <c r="E75" s="45">
        <f t="shared" si="40"/>
        <v>154100</v>
      </c>
      <c r="F75" s="45">
        <f t="shared" si="40"/>
        <v>16935.88</v>
      </c>
      <c r="G75" s="45">
        <f t="shared" si="40"/>
        <v>0</v>
      </c>
      <c r="H75" s="45">
        <f t="shared" si="40"/>
        <v>0</v>
      </c>
      <c r="I75" s="61">
        <f t="shared" si="40"/>
        <v>16935.88</v>
      </c>
      <c r="J75" s="45">
        <f t="shared" si="40"/>
        <v>137164.12</v>
      </c>
      <c r="K75" s="45">
        <f t="shared" si="40"/>
        <v>137164.12</v>
      </c>
    </row>
    <row r="76" spans="1:11" ht="12.75">
      <c r="A76" s="94" t="s">
        <v>212</v>
      </c>
      <c r="B76" s="70"/>
      <c r="C76" s="44" t="s">
        <v>406</v>
      </c>
      <c r="D76" s="61">
        <f t="shared" si="31"/>
        <v>154100</v>
      </c>
      <c r="E76" s="46">
        <v>154100</v>
      </c>
      <c r="F76" s="206">
        <v>16935.88</v>
      </c>
      <c r="G76" s="45">
        <v>0</v>
      </c>
      <c r="H76" s="45">
        <v>0</v>
      </c>
      <c r="I76" s="61">
        <f>F76</f>
        <v>16935.88</v>
      </c>
      <c r="J76" s="45">
        <f>D76-I76</f>
        <v>137164.12</v>
      </c>
      <c r="K76" s="45">
        <f>E76-I76</f>
        <v>137164.12</v>
      </c>
    </row>
    <row r="77" spans="1:11" ht="9" customHeight="1">
      <c r="A77" s="94"/>
      <c r="B77" s="70"/>
      <c r="C77" s="44"/>
      <c r="D77" s="61"/>
      <c r="E77" s="45"/>
      <c r="F77" s="45"/>
      <c r="G77" s="45"/>
      <c r="H77" s="45"/>
      <c r="I77" s="61"/>
      <c r="J77" s="45"/>
      <c r="K77" s="45"/>
    </row>
    <row r="78" spans="1:11" ht="42">
      <c r="A78" s="185" t="s">
        <v>108</v>
      </c>
      <c r="B78" s="69"/>
      <c r="C78" s="42" t="s">
        <v>368</v>
      </c>
      <c r="D78" s="177">
        <f aca="true" t="shared" si="41" ref="D78:K79">D79</f>
        <v>70260</v>
      </c>
      <c r="E78" s="58">
        <f t="shared" si="41"/>
        <v>70260</v>
      </c>
      <c r="F78" s="58">
        <f t="shared" si="41"/>
        <v>70260</v>
      </c>
      <c r="G78" s="58">
        <f t="shared" si="41"/>
        <v>0</v>
      </c>
      <c r="H78" s="58">
        <f t="shared" si="41"/>
        <v>0</v>
      </c>
      <c r="I78" s="177">
        <f t="shared" si="41"/>
        <v>70260</v>
      </c>
      <c r="J78" s="58">
        <f t="shared" si="41"/>
        <v>0</v>
      </c>
      <c r="K78" s="58">
        <f t="shared" si="41"/>
        <v>0</v>
      </c>
    </row>
    <row r="79" spans="1:11" ht="22.5">
      <c r="A79" s="93" t="s">
        <v>255</v>
      </c>
      <c r="B79" s="70"/>
      <c r="C79" s="44" t="s">
        <v>367</v>
      </c>
      <c r="D79" s="61">
        <f>D80</f>
        <v>70260</v>
      </c>
      <c r="E79" s="45">
        <f t="shared" si="41"/>
        <v>70260</v>
      </c>
      <c r="F79" s="45">
        <f t="shared" si="41"/>
        <v>70260</v>
      </c>
      <c r="G79" s="45">
        <f t="shared" si="41"/>
        <v>0</v>
      </c>
      <c r="H79" s="45">
        <f t="shared" si="41"/>
        <v>0</v>
      </c>
      <c r="I79" s="61">
        <f t="shared" si="41"/>
        <v>70260</v>
      </c>
      <c r="J79" s="45">
        <f t="shared" si="41"/>
        <v>0</v>
      </c>
      <c r="K79" s="45">
        <f t="shared" si="41"/>
        <v>0</v>
      </c>
    </row>
    <row r="80" spans="1:11" ht="12.75">
      <c r="A80" s="93" t="s">
        <v>212</v>
      </c>
      <c r="B80" s="70"/>
      <c r="C80" s="44" t="s">
        <v>366</v>
      </c>
      <c r="D80" s="61">
        <f>E80</f>
        <v>70260</v>
      </c>
      <c r="E80" s="46">
        <v>70260</v>
      </c>
      <c r="F80" s="206">
        <v>70260</v>
      </c>
      <c r="G80" s="45">
        <v>0</v>
      </c>
      <c r="H80" s="45">
        <v>0</v>
      </c>
      <c r="I80" s="61">
        <f>F80</f>
        <v>70260</v>
      </c>
      <c r="J80" s="45">
        <f>D80-I80</f>
        <v>0</v>
      </c>
      <c r="K80" s="45">
        <f>E80-I80</f>
        <v>0</v>
      </c>
    </row>
    <row r="81" spans="1:11" ht="10.5" customHeight="1">
      <c r="A81" s="94"/>
      <c r="B81" s="70"/>
      <c r="C81" s="44"/>
      <c r="D81" s="61"/>
      <c r="E81" s="45"/>
      <c r="F81" s="45"/>
      <c r="G81" s="45"/>
      <c r="H81" s="45"/>
      <c r="I81" s="61"/>
      <c r="J81" s="45"/>
      <c r="K81" s="45"/>
    </row>
    <row r="82" spans="1:11" ht="12.75">
      <c r="A82" s="185" t="s">
        <v>109</v>
      </c>
      <c r="B82" s="69"/>
      <c r="C82" s="42" t="s">
        <v>371</v>
      </c>
      <c r="D82" s="177">
        <f aca="true" t="shared" si="42" ref="D82:K82">D83</f>
        <v>38280</v>
      </c>
      <c r="E82" s="58">
        <f t="shared" si="42"/>
        <v>38280</v>
      </c>
      <c r="F82" s="58">
        <f t="shared" si="42"/>
        <v>38279.8</v>
      </c>
      <c r="G82" s="58">
        <f t="shared" si="42"/>
        <v>0</v>
      </c>
      <c r="H82" s="58">
        <f t="shared" si="42"/>
        <v>0</v>
      </c>
      <c r="I82" s="177">
        <f t="shared" si="42"/>
        <v>38279.8</v>
      </c>
      <c r="J82" s="58">
        <f t="shared" si="42"/>
        <v>0.19999999999708962</v>
      </c>
      <c r="K82" s="58">
        <f t="shared" si="42"/>
        <v>0.19999999999708962</v>
      </c>
    </row>
    <row r="83" spans="1:11" ht="22.5">
      <c r="A83" s="93" t="s">
        <v>255</v>
      </c>
      <c r="B83" s="70"/>
      <c r="C83" s="44" t="s">
        <v>370</v>
      </c>
      <c r="D83" s="61">
        <f>D84</f>
        <v>38280</v>
      </c>
      <c r="E83" s="45">
        <f aca="true" t="shared" si="43" ref="E83:K83">E84</f>
        <v>38280</v>
      </c>
      <c r="F83" s="45">
        <f t="shared" si="43"/>
        <v>38279.8</v>
      </c>
      <c r="G83" s="45">
        <f t="shared" si="43"/>
        <v>0</v>
      </c>
      <c r="H83" s="45">
        <f t="shared" si="43"/>
        <v>0</v>
      </c>
      <c r="I83" s="61">
        <f t="shared" si="43"/>
        <v>38279.8</v>
      </c>
      <c r="J83" s="45">
        <f t="shared" si="43"/>
        <v>0.19999999999708962</v>
      </c>
      <c r="K83" s="45">
        <f t="shared" si="43"/>
        <v>0.19999999999708962</v>
      </c>
    </row>
    <row r="84" spans="1:11" ht="12.75">
      <c r="A84" s="93" t="s">
        <v>212</v>
      </c>
      <c r="B84" s="70"/>
      <c r="C84" s="44" t="s">
        <v>369</v>
      </c>
      <c r="D84" s="61">
        <f>E84</f>
        <v>38280</v>
      </c>
      <c r="E84" s="46">
        <v>38280</v>
      </c>
      <c r="F84" s="206">
        <v>38279.8</v>
      </c>
      <c r="G84" s="45">
        <v>0</v>
      </c>
      <c r="H84" s="45">
        <v>0</v>
      </c>
      <c r="I84" s="61">
        <f>F84</f>
        <v>38279.8</v>
      </c>
      <c r="J84" s="45">
        <f>D84-I84</f>
        <v>0.19999999999708962</v>
      </c>
      <c r="K84" s="45">
        <f>E84-I84</f>
        <v>0.19999999999708962</v>
      </c>
    </row>
    <row r="85" spans="1:11" ht="23.25" customHeight="1">
      <c r="A85" s="185" t="s">
        <v>211</v>
      </c>
      <c r="B85" s="69"/>
      <c r="C85" s="86" t="s">
        <v>546</v>
      </c>
      <c r="D85" s="175">
        <f>D86</f>
        <v>590604.73</v>
      </c>
      <c r="E85" s="175">
        <f aca="true" t="shared" si="44" ref="E85:K85">E86</f>
        <v>590604.73</v>
      </c>
      <c r="F85" s="175">
        <f t="shared" si="44"/>
        <v>590604.73</v>
      </c>
      <c r="G85" s="175">
        <f t="shared" si="44"/>
        <v>0</v>
      </c>
      <c r="H85" s="175">
        <f t="shared" si="44"/>
        <v>0</v>
      </c>
      <c r="I85" s="175">
        <f t="shared" si="44"/>
        <v>590604.73</v>
      </c>
      <c r="J85" s="175">
        <f t="shared" si="44"/>
        <v>0</v>
      </c>
      <c r="K85" s="175">
        <f t="shared" si="44"/>
        <v>0</v>
      </c>
    </row>
    <row r="86" spans="1:11" ht="22.5">
      <c r="A86" s="93" t="s">
        <v>255</v>
      </c>
      <c r="B86" s="70"/>
      <c r="C86" s="44" t="s">
        <v>547</v>
      </c>
      <c r="D86" s="61">
        <f>D87</f>
        <v>590604.73</v>
      </c>
      <c r="E86" s="61">
        <f aca="true" t="shared" si="45" ref="E86:K86">E87</f>
        <v>590604.73</v>
      </c>
      <c r="F86" s="61">
        <f t="shared" si="45"/>
        <v>590604.73</v>
      </c>
      <c r="G86" s="61">
        <f t="shared" si="45"/>
        <v>0</v>
      </c>
      <c r="H86" s="61">
        <f t="shared" si="45"/>
        <v>0</v>
      </c>
      <c r="I86" s="61">
        <f t="shared" si="45"/>
        <v>590604.73</v>
      </c>
      <c r="J86" s="61">
        <f t="shared" si="45"/>
        <v>0</v>
      </c>
      <c r="K86" s="61">
        <f t="shared" si="45"/>
        <v>0</v>
      </c>
    </row>
    <row r="87" spans="1:11" ht="12.75">
      <c r="A87" s="93" t="s">
        <v>212</v>
      </c>
      <c r="B87" s="70"/>
      <c r="C87" s="44" t="s">
        <v>548</v>
      </c>
      <c r="D87" s="61">
        <f>E87</f>
        <v>590604.73</v>
      </c>
      <c r="E87" s="46">
        <v>590604.73</v>
      </c>
      <c r="F87" s="206">
        <v>590604.73</v>
      </c>
      <c r="G87" s="45"/>
      <c r="H87" s="45"/>
      <c r="I87" s="61">
        <f>F87</f>
        <v>590604.73</v>
      </c>
      <c r="J87" s="45">
        <f>D87-F87</f>
        <v>0</v>
      </c>
      <c r="K87" s="45">
        <f>E87-I87</f>
        <v>0</v>
      </c>
    </row>
    <row r="88" spans="1:11" ht="12.75">
      <c r="A88" s="93"/>
      <c r="B88" s="70"/>
      <c r="C88" s="44"/>
      <c r="D88" s="61"/>
      <c r="E88" s="45"/>
      <c r="F88" s="45"/>
      <c r="G88" s="45"/>
      <c r="H88" s="45"/>
      <c r="I88" s="61"/>
      <c r="J88" s="45"/>
      <c r="K88" s="45"/>
    </row>
    <row r="89" spans="1:11" ht="17.25" customHeight="1">
      <c r="A89" s="96" t="s">
        <v>293</v>
      </c>
      <c r="B89" s="73"/>
      <c r="C89" s="40" t="s">
        <v>174</v>
      </c>
      <c r="D89" s="51">
        <f>D90+D96+D94</f>
        <v>358879144.94</v>
      </c>
      <c r="E89" s="51">
        <f aca="true" t="shared" si="46" ref="E89:K89">E90+E96+E94</f>
        <v>358879144.94</v>
      </c>
      <c r="F89" s="51">
        <f t="shared" si="46"/>
        <v>337095161.85999995</v>
      </c>
      <c r="G89" s="51">
        <f t="shared" si="46"/>
        <v>0</v>
      </c>
      <c r="H89" s="51">
        <f t="shared" si="46"/>
        <v>0</v>
      </c>
      <c r="I89" s="51">
        <f t="shared" si="46"/>
        <v>337095161.85999995</v>
      </c>
      <c r="J89" s="51">
        <f t="shared" si="46"/>
        <v>21783983.079999994</v>
      </c>
      <c r="K89" s="51">
        <f t="shared" si="46"/>
        <v>21783983.079999994</v>
      </c>
    </row>
    <row r="90" spans="1:11" ht="21.75" customHeight="1">
      <c r="A90" s="97" t="s">
        <v>286</v>
      </c>
      <c r="B90" s="68"/>
      <c r="C90" s="40" t="s">
        <v>175</v>
      </c>
      <c r="D90" s="51">
        <f aca="true" t="shared" si="47" ref="D90:K90">D91</f>
        <v>841693</v>
      </c>
      <c r="E90" s="51">
        <f t="shared" si="47"/>
        <v>841693</v>
      </c>
      <c r="F90" s="51">
        <f t="shared" si="47"/>
        <v>780555.5</v>
      </c>
      <c r="G90" s="51">
        <f t="shared" si="47"/>
        <v>0</v>
      </c>
      <c r="H90" s="51">
        <f t="shared" si="47"/>
        <v>0</v>
      </c>
      <c r="I90" s="51">
        <f t="shared" si="47"/>
        <v>780555.5</v>
      </c>
      <c r="J90" s="51">
        <f t="shared" si="47"/>
        <v>61137.5</v>
      </c>
      <c r="K90" s="51">
        <f t="shared" si="47"/>
        <v>61137.5</v>
      </c>
    </row>
    <row r="91" spans="1:11" ht="33.75">
      <c r="A91" s="97" t="s">
        <v>235</v>
      </c>
      <c r="B91" s="68"/>
      <c r="C91" s="40" t="s">
        <v>176</v>
      </c>
      <c r="D91" s="51">
        <f>D92+D93</f>
        <v>841693</v>
      </c>
      <c r="E91" s="51">
        <f>E92+E93</f>
        <v>841693</v>
      </c>
      <c r="F91" s="51">
        <f aca="true" t="shared" si="48" ref="F91:K91">F92+F93</f>
        <v>780555.5</v>
      </c>
      <c r="G91" s="51">
        <f>G92+G93</f>
        <v>0</v>
      </c>
      <c r="H91" s="51">
        <f>H92+H93</f>
        <v>0</v>
      </c>
      <c r="I91" s="51">
        <f>I92+I93</f>
        <v>780555.5</v>
      </c>
      <c r="J91" s="51">
        <f t="shared" si="48"/>
        <v>61137.5</v>
      </c>
      <c r="K91" s="51">
        <f t="shared" si="48"/>
        <v>61137.5</v>
      </c>
    </row>
    <row r="92" spans="1:11" ht="22.5" hidden="1">
      <c r="A92" s="97" t="s">
        <v>232</v>
      </c>
      <c r="B92" s="68"/>
      <c r="C92" s="40" t="s">
        <v>305</v>
      </c>
      <c r="D92" s="51">
        <f>D167</f>
        <v>0</v>
      </c>
      <c r="E92" s="51">
        <f>E167</f>
        <v>0</v>
      </c>
      <c r="F92" s="51">
        <f aca="true" t="shared" si="49" ref="F92:K92">F167</f>
        <v>0</v>
      </c>
      <c r="G92" s="51">
        <f>G167</f>
        <v>0</v>
      </c>
      <c r="H92" s="51">
        <f>H167</f>
        <v>0</v>
      </c>
      <c r="I92" s="51">
        <f>I167</f>
        <v>0</v>
      </c>
      <c r="J92" s="51">
        <f t="shared" si="49"/>
        <v>0</v>
      </c>
      <c r="K92" s="51">
        <f t="shared" si="49"/>
        <v>0</v>
      </c>
    </row>
    <row r="93" spans="1:11" ht="24.75" customHeight="1">
      <c r="A93" s="97" t="s">
        <v>215</v>
      </c>
      <c r="B93" s="68"/>
      <c r="C93" s="203" t="s">
        <v>177</v>
      </c>
      <c r="D93" s="51">
        <f>D137+D182+D218+D228+D236</f>
        <v>841693</v>
      </c>
      <c r="E93" s="51">
        <f>E137+E182+E218+E228+E236</f>
        <v>841693</v>
      </c>
      <c r="F93" s="51">
        <f aca="true" t="shared" si="50" ref="F93:K93">F137+F182+F218+F228+F236</f>
        <v>780555.5</v>
      </c>
      <c r="G93" s="51">
        <f t="shared" si="50"/>
        <v>0</v>
      </c>
      <c r="H93" s="51">
        <f t="shared" si="50"/>
        <v>0</v>
      </c>
      <c r="I93" s="51">
        <f t="shared" si="50"/>
        <v>780555.5</v>
      </c>
      <c r="J93" s="51">
        <f t="shared" si="50"/>
        <v>61137.5</v>
      </c>
      <c r="K93" s="51">
        <f t="shared" si="50"/>
        <v>61137.5</v>
      </c>
    </row>
    <row r="94" spans="1:11" ht="11.25" customHeight="1">
      <c r="A94" s="99" t="s">
        <v>251</v>
      </c>
      <c r="B94" s="68"/>
      <c r="C94" s="40" t="s">
        <v>478</v>
      </c>
      <c r="D94" s="51">
        <f aca="true" t="shared" si="51" ref="D94:K94">D95</f>
        <v>70847.59</v>
      </c>
      <c r="E94" s="51">
        <f t="shared" si="51"/>
        <v>70847.59</v>
      </c>
      <c r="F94" s="51">
        <f t="shared" si="51"/>
        <v>32944.42</v>
      </c>
      <c r="G94" s="51">
        <f t="shared" si="51"/>
        <v>0</v>
      </c>
      <c r="H94" s="51">
        <f t="shared" si="51"/>
        <v>0</v>
      </c>
      <c r="I94" s="51">
        <f t="shared" si="51"/>
        <v>32944.42</v>
      </c>
      <c r="J94" s="51">
        <f t="shared" si="51"/>
        <v>37903.17</v>
      </c>
      <c r="K94" s="51">
        <f t="shared" si="51"/>
        <v>37903.17</v>
      </c>
    </row>
    <row r="95" spans="1:11" ht="35.25" customHeight="1">
      <c r="A95" s="99" t="s">
        <v>237</v>
      </c>
      <c r="B95" s="68"/>
      <c r="C95" s="40" t="s">
        <v>477</v>
      </c>
      <c r="D95" s="51">
        <f>D111</f>
        <v>70847.59</v>
      </c>
      <c r="E95" s="51">
        <f aca="true" t="shared" si="52" ref="E95:K95">E111</f>
        <v>70847.59</v>
      </c>
      <c r="F95" s="51">
        <f t="shared" si="52"/>
        <v>32944.42</v>
      </c>
      <c r="G95" s="51">
        <f t="shared" si="52"/>
        <v>0</v>
      </c>
      <c r="H95" s="51">
        <f t="shared" si="52"/>
        <v>0</v>
      </c>
      <c r="I95" s="51">
        <f t="shared" si="52"/>
        <v>32944.42</v>
      </c>
      <c r="J95" s="51">
        <f t="shared" si="52"/>
        <v>37903.17</v>
      </c>
      <c r="K95" s="51">
        <f t="shared" si="52"/>
        <v>37903.17</v>
      </c>
    </row>
    <row r="96" spans="1:11" ht="24" customHeight="1">
      <c r="A96" s="97" t="s">
        <v>255</v>
      </c>
      <c r="B96" s="68"/>
      <c r="C96" s="40" t="s">
        <v>178</v>
      </c>
      <c r="D96" s="51">
        <f>D97+D98+D99</f>
        <v>357966604.35</v>
      </c>
      <c r="E96" s="51">
        <f>E97+E98+E99</f>
        <v>357966604.35</v>
      </c>
      <c r="F96" s="51">
        <f aca="true" t="shared" si="53" ref="F96:K96">F97+F98+F99</f>
        <v>336281661.93999994</v>
      </c>
      <c r="G96" s="51">
        <f t="shared" si="53"/>
        <v>0</v>
      </c>
      <c r="H96" s="51">
        <f t="shared" si="53"/>
        <v>0</v>
      </c>
      <c r="I96" s="51">
        <f t="shared" si="53"/>
        <v>336281661.93999994</v>
      </c>
      <c r="J96" s="51">
        <f t="shared" si="53"/>
        <v>21684942.409999993</v>
      </c>
      <c r="K96" s="51">
        <f t="shared" si="53"/>
        <v>21684942.409999993</v>
      </c>
    </row>
    <row r="97" spans="1:11" ht="49.5" customHeight="1">
      <c r="A97" s="97" t="s">
        <v>207</v>
      </c>
      <c r="B97" s="68"/>
      <c r="C97" s="40" t="s">
        <v>179</v>
      </c>
      <c r="D97" s="51">
        <f aca="true" t="shared" si="54" ref="D97:K97">D103+D107+D146+D151+D159+D163</f>
        <v>305494765.5</v>
      </c>
      <c r="E97" s="51">
        <f t="shared" si="54"/>
        <v>305494765.5</v>
      </c>
      <c r="F97" s="51">
        <f t="shared" si="54"/>
        <v>286909992.15999997</v>
      </c>
      <c r="G97" s="51">
        <f t="shared" si="54"/>
        <v>0</v>
      </c>
      <c r="H97" s="51">
        <f t="shared" si="54"/>
        <v>0</v>
      </c>
      <c r="I97" s="51">
        <f t="shared" si="54"/>
        <v>286909992.15999997</v>
      </c>
      <c r="J97" s="51">
        <f t="shared" si="54"/>
        <v>18584773.339999996</v>
      </c>
      <c r="K97" s="51">
        <f t="shared" si="54"/>
        <v>18584773.339999996</v>
      </c>
    </row>
    <row r="98" spans="1:11" ht="18" customHeight="1">
      <c r="A98" s="97" t="s">
        <v>212</v>
      </c>
      <c r="B98" s="68"/>
      <c r="C98" s="203" t="s">
        <v>180</v>
      </c>
      <c r="D98" s="51">
        <f aca="true" t="shared" si="55" ref="D98:K98">D113+D125+D129+D133+D143+D147+D184+D188+D205+D210+D224+D117+D201+D214+D220+D240+D121</f>
        <v>49800488.99</v>
      </c>
      <c r="E98" s="51">
        <f t="shared" si="55"/>
        <v>49800488.99</v>
      </c>
      <c r="F98" s="51">
        <f t="shared" si="55"/>
        <v>46839773.07</v>
      </c>
      <c r="G98" s="51">
        <f t="shared" si="55"/>
        <v>0</v>
      </c>
      <c r="H98" s="51">
        <f t="shared" si="55"/>
        <v>0</v>
      </c>
      <c r="I98" s="51">
        <f t="shared" si="55"/>
        <v>46839773.07</v>
      </c>
      <c r="J98" s="51">
        <f t="shared" si="55"/>
        <v>2960715.919999998</v>
      </c>
      <c r="K98" s="51">
        <f t="shared" si="55"/>
        <v>2960715.919999998</v>
      </c>
    </row>
    <row r="99" spans="1:11" ht="69.75" customHeight="1">
      <c r="A99" s="97" t="s">
        <v>505</v>
      </c>
      <c r="B99" s="68"/>
      <c r="C99" s="40" t="s">
        <v>448</v>
      </c>
      <c r="D99" s="51">
        <f>E99</f>
        <v>2671349.86</v>
      </c>
      <c r="E99" s="51">
        <f>E104+E189+E206</f>
        <v>2671349.86</v>
      </c>
      <c r="F99" s="51">
        <f aca="true" t="shared" si="56" ref="F99:K99">F104+F189+F206</f>
        <v>2531896.71</v>
      </c>
      <c r="G99" s="51">
        <f t="shared" si="56"/>
        <v>0</v>
      </c>
      <c r="H99" s="51">
        <f t="shared" si="56"/>
        <v>0</v>
      </c>
      <c r="I99" s="51">
        <f t="shared" si="56"/>
        <v>2531896.71</v>
      </c>
      <c r="J99" s="51">
        <f t="shared" si="56"/>
        <v>139453.1499999999</v>
      </c>
      <c r="K99" s="51">
        <f t="shared" si="56"/>
        <v>139453.1499999999</v>
      </c>
    </row>
    <row r="100" spans="1:11" ht="4.5" customHeight="1" hidden="1">
      <c r="A100" s="101"/>
      <c r="B100" s="72"/>
      <c r="C100" s="47"/>
      <c r="D100" s="60"/>
      <c r="E100" s="49"/>
      <c r="F100" s="49"/>
      <c r="G100" s="49"/>
      <c r="H100" s="49"/>
      <c r="I100" s="176"/>
      <c r="J100" s="49"/>
      <c r="K100" s="49"/>
    </row>
    <row r="101" spans="1:11" ht="31.5" customHeight="1">
      <c r="A101" s="79" t="s">
        <v>213</v>
      </c>
      <c r="B101" s="69"/>
      <c r="C101" s="86" t="s">
        <v>122</v>
      </c>
      <c r="D101" s="175">
        <f aca="true" t="shared" si="57" ref="D101:K101">D102</f>
        <v>45574084.23</v>
      </c>
      <c r="E101" s="87">
        <f t="shared" si="57"/>
        <v>45574084.23</v>
      </c>
      <c r="F101" s="87">
        <f t="shared" si="57"/>
        <v>45267241.49</v>
      </c>
      <c r="G101" s="87">
        <f t="shared" si="57"/>
        <v>0</v>
      </c>
      <c r="H101" s="87">
        <f t="shared" si="57"/>
        <v>0</v>
      </c>
      <c r="I101" s="175">
        <f t="shared" si="57"/>
        <v>45267241.49</v>
      </c>
      <c r="J101" s="87">
        <f t="shared" si="57"/>
        <v>306842.73999999603</v>
      </c>
      <c r="K101" s="87">
        <f t="shared" si="57"/>
        <v>306842.73999999603</v>
      </c>
    </row>
    <row r="102" spans="1:11" ht="21.75" customHeight="1">
      <c r="A102" s="93" t="s">
        <v>255</v>
      </c>
      <c r="B102" s="71"/>
      <c r="C102" s="44" t="s">
        <v>263</v>
      </c>
      <c r="D102" s="61">
        <f>D103+D104</f>
        <v>45574084.23</v>
      </c>
      <c r="E102" s="45">
        <f aca="true" t="shared" si="58" ref="E102:K102">E103+E104</f>
        <v>45574084.23</v>
      </c>
      <c r="F102" s="45">
        <f t="shared" si="58"/>
        <v>45267241.49</v>
      </c>
      <c r="G102" s="45">
        <f t="shared" si="58"/>
        <v>0</v>
      </c>
      <c r="H102" s="45">
        <f t="shared" si="58"/>
        <v>0</v>
      </c>
      <c r="I102" s="61">
        <f t="shared" si="58"/>
        <v>45267241.49</v>
      </c>
      <c r="J102" s="45">
        <f t="shared" si="58"/>
        <v>306842.73999999603</v>
      </c>
      <c r="K102" s="45">
        <f t="shared" si="58"/>
        <v>306842.73999999603</v>
      </c>
    </row>
    <row r="103" spans="1:11" ht="44.25" customHeight="1">
      <c r="A103" s="94" t="s">
        <v>207</v>
      </c>
      <c r="B103" s="71"/>
      <c r="C103" s="44" t="s">
        <v>123</v>
      </c>
      <c r="D103" s="61">
        <f>E103</f>
        <v>43408146.23</v>
      </c>
      <c r="E103" s="46">
        <v>43408146.23</v>
      </c>
      <c r="F103" s="206">
        <v>43240756.64</v>
      </c>
      <c r="G103" s="45">
        <v>0</v>
      </c>
      <c r="H103" s="45">
        <v>0</v>
      </c>
      <c r="I103" s="61">
        <f>F103</f>
        <v>43240756.64</v>
      </c>
      <c r="J103" s="45">
        <f>D103-I103</f>
        <v>167389.58999999613</v>
      </c>
      <c r="K103" s="45">
        <f>E103-I103</f>
        <v>167389.58999999613</v>
      </c>
    </row>
    <row r="104" spans="1:11" ht="72" customHeight="1">
      <c r="A104" s="94" t="s">
        <v>505</v>
      </c>
      <c r="B104" s="71"/>
      <c r="C104" s="44" t="s">
        <v>409</v>
      </c>
      <c r="D104" s="61">
        <f>E104</f>
        <v>2165938</v>
      </c>
      <c r="E104" s="46">
        <v>2165938</v>
      </c>
      <c r="F104" s="206">
        <v>2026484.85</v>
      </c>
      <c r="G104" s="45">
        <v>0</v>
      </c>
      <c r="H104" s="45">
        <v>0</v>
      </c>
      <c r="I104" s="61">
        <f>F104</f>
        <v>2026484.85</v>
      </c>
      <c r="J104" s="45">
        <f>D104-I104</f>
        <v>139453.1499999999</v>
      </c>
      <c r="K104" s="45">
        <f>E104-I104</f>
        <v>139453.1499999999</v>
      </c>
    </row>
    <row r="105" spans="1:11" ht="156" customHeight="1" hidden="1">
      <c r="A105" s="186" t="s">
        <v>218</v>
      </c>
      <c r="B105" s="74"/>
      <c r="C105" s="89" t="s">
        <v>217</v>
      </c>
      <c r="D105" s="175">
        <f aca="true" t="shared" si="59" ref="D105:K106">D106</f>
        <v>0</v>
      </c>
      <c r="E105" s="87">
        <f t="shared" si="59"/>
        <v>0</v>
      </c>
      <c r="F105" s="88">
        <f t="shared" si="59"/>
        <v>0</v>
      </c>
      <c r="G105" s="88">
        <f t="shared" si="59"/>
        <v>0</v>
      </c>
      <c r="H105" s="88">
        <f t="shared" si="59"/>
        <v>0</v>
      </c>
      <c r="I105" s="181">
        <f t="shared" si="59"/>
        <v>0</v>
      </c>
      <c r="J105" s="88">
        <f t="shared" si="59"/>
        <v>0</v>
      </c>
      <c r="K105" s="88">
        <f t="shared" si="59"/>
        <v>0</v>
      </c>
    </row>
    <row r="106" spans="1:11" ht="22.5" customHeight="1" hidden="1">
      <c r="A106" s="94" t="s">
        <v>255</v>
      </c>
      <c r="B106" s="71"/>
      <c r="C106" s="44" t="s">
        <v>288</v>
      </c>
      <c r="D106" s="61">
        <f>D107</f>
        <v>0</v>
      </c>
      <c r="E106" s="45">
        <f t="shared" si="59"/>
        <v>0</v>
      </c>
      <c r="F106" s="45">
        <f t="shared" si="59"/>
        <v>0</v>
      </c>
      <c r="G106" s="45">
        <f t="shared" si="59"/>
        <v>0</v>
      </c>
      <c r="H106" s="45">
        <f t="shared" si="59"/>
        <v>0</v>
      </c>
      <c r="I106" s="61">
        <f t="shared" si="59"/>
        <v>0</v>
      </c>
      <c r="J106" s="45">
        <f t="shared" si="59"/>
        <v>0</v>
      </c>
      <c r="K106" s="45">
        <f t="shared" si="59"/>
        <v>0</v>
      </c>
    </row>
    <row r="107" spans="1:11" ht="43.5" customHeight="1" hidden="1">
      <c r="A107" s="94" t="s">
        <v>207</v>
      </c>
      <c r="B107" s="71"/>
      <c r="C107" s="44" t="s">
        <v>289</v>
      </c>
      <c r="D107" s="61">
        <f>E107</f>
        <v>0</v>
      </c>
      <c r="E107" s="46">
        <v>0</v>
      </c>
      <c r="F107" s="46">
        <v>0</v>
      </c>
      <c r="G107" s="45">
        <v>0</v>
      </c>
      <c r="H107" s="45">
        <v>0</v>
      </c>
      <c r="I107" s="61">
        <f>F107</f>
        <v>0</v>
      </c>
      <c r="J107" s="45">
        <f>D107-I107</f>
        <v>0</v>
      </c>
      <c r="K107" s="45">
        <f>E107-I107</f>
        <v>0</v>
      </c>
    </row>
    <row r="108" spans="1:11" ht="3.75" customHeight="1">
      <c r="A108" s="94"/>
      <c r="B108" s="71"/>
      <c r="C108" s="44"/>
      <c r="D108" s="61"/>
      <c r="E108" s="45"/>
      <c r="F108" s="45"/>
      <c r="G108" s="45"/>
      <c r="H108" s="45"/>
      <c r="I108" s="61"/>
      <c r="J108" s="45"/>
      <c r="K108" s="45"/>
    </row>
    <row r="109" spans="1:11" ht="31.5">
      <c r="A109" s="79" t="s">
        <v>381</v>
      </c>
      <c r="B109" s="75"/>
      <c r="C109" s="53" t="s">
        <v>377</v>
      </c>
      <c r="D109" s="177">
        <f>D112+D110</f>
        <v>346786.98</v>
      </c>
      <c r="E109" s="58">
        <f>E112+E110</f>
        <v>346786.98</v>
      </c>
      <c r="F109" s="58">
        <f aca="true" t="shared" si="60" ref="F109:K109">F112+F110</f>
        <v>305750.72</v>
      </c>
      <c r="G109" s="58">
        <f t="shared" si="60"/>
        <v>0</v>
      </c>
      <c r="H109" s="58">
        <f t="shared" si="60"/>
        <v>0</v>
      </c>
      <c r="I109" s="177">
        <f t="shared" si="60"/>
        <v>305750.72</v>
      </c>
      <c r="J109" s="58">
        <f t="shared" si="60"/>
        <v>41036.260000000024</v>
      </c>
      <c r="K109" s="58">
        <f t="shared" si="60"/>
        <v>41036.260000000024</v>
      </c>
    </row>
    <row r="110" spans="1:11" ht="12.75">
      <c r="A110" s="93" t="s">
        <v>251</v>
      </c>
      <c r="B110" s="71"/>
      <c r="C110" s="44" t="s">
        <v>480</v>
      </c>
      <c r="D110" s="61">
        <f aca="true" t="shared" si="61" ref="D110:K110">D111</f>
        <v>70847.59</v>
      </c>
      <c r="E110" s="45">
        <f t="shared" si="61"/>
        <v>70847.59</v>
      </c>
      <c r="F110" s="45">
        <f t="shared" si="61"/>
        <v>32944.42</v>
      </c>
      <c r="G110" s="45">
        <f t="shared" si="61"/>
        <v>0</v>
      </c>
      <c r="H110" s="45">
        <f t="shared" si="61"/>
        <v>0</v>
      </c>
      <c r="I110" s="61">
        <f t="shared" si="61"/>
        <v>32944.42</v>
      </c>
      <c r="J110" s="45">
        <f t="shared" si="61"/>
        <v>37903.17</v>
      </c>
      <c r="K110" s="45">
        <f t="shared" si="61"/>
        <v>37903.17</v>
      </c>
    </row>
    <row r="111" spans="1:11" ht="33.75">
      <c r="A111" s="93" t="s">
        <v>237</v>
      </c>
      <c r="B111" s="71"/>
      <c r="C111" s="44" t="s">
        <v>479</v>
      </c>
      <c r="D111" s="61">
        <f>E111</f>
        <v>70847.59</v>
      </c>
      <c r="E111" s="46">
        <v>70847.59</v>
      </c>
      <c r="F111" s="206">
        <v>32944.42</v>
      </c>
      <c r="G111" s="45">
        <v>0</v>
      </c>
      <c r="H111" s="45">
        <v>0</v>
      </c>
      <c r="I111" s="61">
        <f>F111</f>
        <v>32944.42</v>
      </c>
      <c r="J111" s="45">
        <f>D111-I111</f>
        <v>37903.17</v>
      </c>
      <c r="K111" s="45">
        <f>E111-F111</f>
        <v>37903.17</v>
      </c>
    </row>
    <row r="112" spans="1:11" ht="22.5">
      <c r="A112" s="94" t="s">
        <v>255</v>
      </c>
      <c r="B112" s="71"/>
      <c r="C112" s="44" t="s">
        <v>376</v>
      </c>
      <c r="D112" s="61">
        <f>D113</f>
        <v>275939.39</v>
      </c>
      <c r="E112" s="45">
        <f>E113</f>
        <v>275939.39</v>
      </c>
      <c r="F112" s="45">
        <f aca="true" t="shared" si="62" ref="F112:K112">F113</f>
        <v>272806.3</v>
      </c>
      <c r="G112" s="45">
        <f t="shared" si="62"/>
        <v>0</v>
      </c>
      <c r="H112" s="45">
        <f t="shared" si="62"/>
        <v>0</v>
      </c>
      <c r="I112" s="61">
        <f t="shared" si="62"/>
        <v>272806.3</v>
      </c>
      <c r="J112" s="45">
        <f t="shared" si="62"/>
        <v>3133.0900000000256</v>
      </c>
      <c r="K112" s="45">
        <f t="shared" si="62"/>
        <v>3133.0900000000256</v>
      </c>
    </row>
    <row r="113" spans="1:11" ht="12.75">
      <c r="A113" s="94" t="s">
        <v>212</v>
      </c>
      <c r="B113" s="71"/>
      <c r="C113" s="44" t="s">
        <v>375</v>
      </c>
      <c r="D113" s="61">
        <f>E113</f>
        <v>275939.39</v>
      </c>
      <c r="E113" s="46">
        <v>275939.39</v>
      </c>
      <c r="F113" s="206">
        <v>272806.3</v>
      </c>
      <c r="G113" s="45">
        <v>0</v>
      </c>
      <c r="H113" s="45">
        <v>0</v>
      </c>
      <c r="I113" s="61">
        <f>F113</f>
        <v>272806.3</v>
      </c>
      <c r="J113" s="45">
        <f>D113-F113</f>
        <v>3133.0900000000256</v>
      </c>
      <c r="K113" s="45">
        <f>E113-I113</f>
        <v>3133.0900000000256</v>
      </c>
    </row>
    <row r="114" spans="1:11" ht="9.75" customHeight="1">
      <c r="A114" s="94"/>
      <c r="B114" s="71"/>
      <c r="C114" s="44"/>
      <c r="D114" s="61"/>
      <c r="E114" s="45"/>
      <c r="F114" s="45"/>
      <c r="G114" s="45"/>
      <c r="H114" s="45"/>
      <c r="I114" s="61"/>
      <c r="J114" s="45"/>
      <c r="K114" s="45"/>
    </row>
    <row r="115" spans="1:11" ht="31.5">
      <c r="A115" s="79" t="s">
        <v>488</v>
      </c>
      <c r="B115" s="74"/>
      <c r="C115" s="89" t="s">
        <v>545</v>
      </c>
      <c r="D115" s="177">
        <f aca="true" t="shared" si="63" ref="D115:K116">D116</f>
        <v>192780</v>
      </c>
      <c r="E115" s="58">
        <f t="shared" si="63"/>
        <v>192780</v>
      </c>
      <c r="F115" s="58">
        <f t="shared" si="63"/>
        <v>192600</v>
      </c>
      <c r="G115" s="58">
        <f t="shared" si="63"/>
        <v>0</v>
      </c>
      <c r="H115" s="58">
        <f t="shared" si="63"/>
        <v>0</v>
      </c>
      <c r="I115" s="177">
        <f t="shared" si="63"/>
        <v>192600</v>
      </c>
      <c r="J115" s="58">
        <f t="shared" si="63"/>
        <v>180</v>
      </c>
      <c r="K115" s="58">
        <f t="shared" si="63"/>
        <v>180</v>
      </c>
    </row>
    <row r="116" spans="1:11" ht="22.5">
      <c r="A116" s="94" t="s">
        <v>255</v>
      </c>
      <c r="B116" s="71"/>
      <c r="C116" s="44" t="s">
        <v>502</v>
      </c>
      <c r="D116" s="61">
        <f>D117</f>
        <v>192780</v>
      </c>
      <c r="E116" s="45">
        <f t="shared" si="63"/>
        <v>192780</v>
      </c>
      <c r="F116" s="45">
        <f t="shared" si="63"/>
        <v>192600</v>
      </c>
      <c r="G116" s="45">
        <f t="shared" si="63"/>
        <v>0</v>
      </c>
      <c r="H116" s="45">
        <f t="shared" si="63"/>
        <v>0</v>
      </c>
      <c r="I116" s="61">
        <f t="shared" si="63"/>
        <v>192600</v>
      </c>
      <c r="J116" s="45">
        <f t="shared" si="63"/>
        <v>180</v>
      </c>
      <c r="K116" s="45">
        <f t="shared" si="63"/>
        <v>180</v>
      </c>
    </row>
    <row r="117" spans="1:11" ht="12.75">
      <c r="A117" s="94" t="s">
        <v>212</v>
      </c>
      <c r="B117" s="71"/>
      <c r="C117" s="44" t="s">
        <v>503</v>
      </c>
      <c r="D117" s="61">
        <f>E117</f>
        <v>192780</v>
      </c>
      <c r="E117" s="46">
        <v>192780</v>
      </c>
      <c r="F117" s="206">
        <v>192600</v>
      </c>
      <c r="G117" s="45">
        <v>0</v>
      </c>
      <c r="H117" s="45">
        <v>0</v>
      </c>
      <c r="I117" s="61">
        <f>F117</f>
        <v>192600</v>
      </c>
      <c r="J117" s="45">
        <f>D117-I117</f>
        <v>180</v>
      </c>
      <c r="K117" s="45">
        <f>E117-I117</f>
        <v>180</v>
      </c>
    </row>
    <row r="118" spans="1:11" ht="12.75">
      <c r="A118" s="94"/>
      <c r="B118" s="71"/>
      <c r="C118" s="44"/>
      <c r="D118" s="61"/>
      <c r="E118" s="46"/>
      <c r="F118" s="45"/>
      <c r="G118" s="45"/>
      <c r="H118" s="45"/>
      <c r="I118" s="61"/>
      <c r="J118" s="45"/>
      <c r="K118" s="45"/>
    </row>
    <row r="119" spans="1:11" ht="21">
      <c r="A119" s="79" t="s">
        <v>577</v>
      </c>
      <c r="B119" s="74"/>
      <c r="C119" s="53" t="s">
        <v>578</v>
      </c>
      <c r="D119" s="177">
        <f aca="true" t="shared" si="64" ref="D119:K120">D120</f>
        <v>650771</v>
      </c>
      <c r="E119" s="58">
        <f t="shared" si="64"/>
        <v>650771</v>
      </c>
      <c r="F119" s="58">
        <f t="shared" si="64"/>
        <v>650771</v>
      </c>
      <c r="G119" s="58">
        <f t="shared" si="64"/>
        <v>0</v>
      </c>
      <c r="H119" s="58">
        <f t="shared" si="64"/>
        <v>0</v>
      </c>
      <c r="I119" s="177">
        <f t="shared" si="64"/>
        <v>650771</v>
      </c>
      <c r="J119" s="58">
        <f t="shared" si="64"/>
        <v>0</v>
      </c>
      <c r="K119" s="58">
        <f t="shared" si="64"/>
        <v>0</v>
      </c>
    </row>
    <row r="120" spans="1:11" ht="22.5">
      <c r="A120" s="94" t="s">
        <v>255</v>
      </c>
      <c r="B120" s="71"/>
      <c r="C120" s="44" t="s">
        <v>579</v>
      </c>
      <c r="D120" s="61">
        <f>D121</f>
        <v>650771</v>
      </c>
      <c r="E120" s="45">
        <f t="shared" si="64"/>
        <v>650771</v>
      </c>
      <c r="F120" s="45">
        <f t="shared" si="64"/>
        <v>650771</v>
      </c>
      <c r="G120" s="45">
        <f t="shared" si="64"/>
        <v>0</v>
      </c>
      <c r="H120" s="45">
        <f t="shared" si="64"/>
        <v>0</v>
      </c>
      <c r="I120" s="61">
        <f t="shared" si="64"/>
        <v>650771</v>
      </c>
      <c r="J120" s="45">
        <f t="shared" si="64"/>
        <v>0</v>
      </c>
      <c r="K120" s="45">
        <f t="shared" si="64"/>
        <v>0</v>
      </c>
    </row>
    <row r="121" spans="1:11" ht="12.75">
      <c r="A121" s="94" t="s">
        <v>212</v>
      </c>
      <c r="B121" s="71"/>
      <c r="C121" s="44" t="s">
        <v>580</v>
      </c>
      <c r="D121" s="61">
        <f>E121</f>
        <v>650771</v>
      </c>
      <c r="E121" s="46">
        <v>650771</v>
      </c>
      <c r="F121" s="206">
        <v>650771</v>
      </c>
      <c r="G121" s="45">
        <v>0</v>
      </c>
      <c r="H121" s="45">
        <v>0</v>
      </c>
      <c r="I121" s="61">
        <f>F121</f>
        <v>650771</v>
      </c>
      <c r="J121" s="45">
        <f>D121-I121</f>
        <v>0</v>
      </c>
      <c r="K121" s="45">
        <f>E121-I121</f>
        <v>0</v>
      </c>
    </row>
    <row r="122" spans="1:11" ht="12.75">
      <c r="A122" s="101"/>
      <c r="B122" s="72"/>
      <c r="C122" s="47"/>
      <c r="D122" s="60"/>
      <c r="E122" s="49"/>
      <c r="F122" s="49"/>
      <c r="G122" s="49"/>
      <c r="H122" s="49"/>
      <c r="I122" s="176"/>
      <c r="J122" s="49"/>
      <c r="K122" s="49"/>
    </row>
    <row r="123" spans="1:11" ht="21" customHeight="1">
      <c r="A123" s="79" t="s">
        <v>104</v>
      </c>
      <c r="B123" s="74"/>
      <c r="C123" s="53" t="s">
        <v>124</v>
      </c>
      <c r="D123" s="177">
        <f aca="true" t="shared" si="65" ref="D123:K124">D124</f>
        <v>2251200</v>
      </c>
      <c r="E123" s="58">
        <f t="shared" si="65"/>
        <v>2251200</v>
      </c>
      <c r="F123" s="58">
        <f t="shared" si="65"/>
        <v>2251200</v>
      </c>
      <c r="G123" s="58">
        <f t="shared" si="65"/>
        <v>0</v>
      </c>
      <c r="H123" s="58">
        <f t="shared" si="65"/>
        <v>0</v>
      </c>
      <c r="I123" s="177">
        <f t="shared" si="65"/>
        <v>2251200</v>
      </c>
      <c r="J123" s="58">
        <f t="shared" si="65"/>
        <v>0</v>
      </c>
      <c r="K123" s="58">
        <f t="shared" si="65"/>
        <v>0</v>
      </c>
    </row>
    <row r="124" spans="1:11" ht="23.25" customHeight="1">
      <c r="A124" s="94" t="s">
        <v>255</v>
      </c>
      <c r="B124" s="71"/>
      <c r="C124" s="44" t="s">
        <v>264</v>
      </c>
      <c r="D124" s="61">
        <f>D125</f>
        <v>2251200</v>
      </c>
      <c r="E124" s="45">
        <f t="shared" si="65"/>
        <v>2251200</v>
      </c>
      <c r="F124" s="45">
        <f t="shared" si="65"/>
        <v>2251200</v>
      </c>
      <c r="G124" s="45">
        <f t="shared" si="65"/>
        <v>0</v>
      </c>
      <c r="H124" s="45">
        <f t="shared" si="65"/>
        <v>0</v>
      </c>
      <c r="I124" s="61">
        <f t="shared" si="65"/>
        <v>2251200</v>
      </c>
      <c r="J124" s="45">
        <f t="shared" si="65"/>
        <v>0</v>
      </c>
      <c r="K124" s="45">
        <f t="shared" si="65"/>
        <v>0</v>
      </c>
    </row>
    <row r="125" spans="1:11" ht="18.75" customHeight="1">
      <c r="A125" s="94" t="s">
        <v>212</v>
      </c>
      <c r="B125" s="71"/>
      <c r="C125" s="44" t="s">
        <v>125</v>
      </c>
      <c r="D125" s="61">
        <f>E125</f>
        <v>2251200</v>
      </c>
      <c r="E125" s="46">
        <v>2251200</v>
      </c>
      <c r="F125" s="206">
        <v>2251200</v>
      </c>
      <c r="G125" s="45">
        <v>0</v>
      </c>
      <c r="H125" s="45">
        <v>0</v>
      </c>
      <c r="I125" s="61">
        <f>F125</f>
        <v>2251200</v>
      </c>
      <c r="J125" s="45">
        <f>D125-I125</f>
        <v>0</v>
      </c>
      <c r="K125" s="45">
        <f>E125-I125</f>
        <v>0</v>
      </c>
    </row>
    <row r="126" spans="1:11" ht="3" customHeight="1">
      <c r="A126" s="101"/>
      <c r="B126" s="72"/>
      <c r="C126" s="47"/>
      <c r="D126" s="60"/>
      <c r="E126" s="49"/>
      <c r="F126" s="49"/>
      <c r="G126" s="49"/>
      <c r="H126" s="49"/>
      <c r="I126" s="176"/>
      <c r="J126" s="49"/>
      <c r="K126" s="49"/>
    </row>
    <row r="127" spans="1:11" ht="18.75" customHeight="1">
      <c r="A127" s="79" t="s">
        <v>105</v>
      </c>
      <c r="B127" s="74"/>
      <c r="C127" s="42" t="s">
        <v>126</v>
      </c>
      <c r="D127" s="177">
        <f aca="true" t="shared" si="66" ref="D127:K127">D128</f>
        <v>10958328.05</v>
      </c>
      <c r="E127" s="58">
        <f t="shared" si="66"/>
        <v>10958328.05</v>
      </c>
      <c r="F127" s="58">
        <f t="shared" si="66"/>
        <v>10958326.05</v>
      </c>
      <c r="G127" s="58">
        <f t="shared" si="66"/>
        <v>0</v>
      </c>
      <c r="H127" s="58">
        <f t="shared" si="66"/>
        <v>0</v>
      </c>
      <c r="I127" s="177">
        <f t="shared" si="66"/>
        <v>10958326.05</v>
      </c>
      <c r="J127" s="58">
        <f t="shared" si="66"/>
        <v>2</v>
      </c>
      <c r="K127" s="58">
        <f t="shared" si="66"/>
        <v>2</v>
      </c>
    </row>
    <row r="128" spans="1:11" ht="27" customHeight="1">
      <c r="A128" s="93" t="s">
        <v>255</v>
      </c>
      <c r="B128" s="71"/>
      <c r="C128" s="44" t="s">
        <v>265</v>
      </c>
      <c r="D128" s="61">
        <f>D129</f>
        <v>10958328.05</v>
      </c>
      <c r="E128" s="45">
        <f aca="true" t="shared" si="67" ref="E128:K128">E129</f>
        <v>10958328.05</v>
      </c>
      <c r="F128" s="45">
        <f>F129</f>
        <v>10958326.05</v>
      </c>
      <c r="G128" s="45">
        <f t="shared" si="67"/>
        <v>0</v>
      </c>
      <c r="H128" s="45">
        <f t="shared" si="67"/>
        <v>0</v>
      </c>
      <c r="I128" s="61">
        <f t="shared" si="67"/>
        <v>10958326.05</v>
      </c>
      <c r="J128" s="45">
        <f t="shared" si="67"/>
        <v>2</v>
      </c>
      <c r="K128" s="45">
        <f t="shared" si="67"/>
        <v>2</v>
      </c>
    </row>
    <row r="129" spans="1:11" ht="15.75" customHeight="1">
      <c r="A129" s="94" t="s">
        <v>212</v>
      </c>
      <c r="B129" s="71"/>
      <c r="C129" s="44" t="s">
        <v>127</v>
      </c>
      <c r="D129" s="61">
        <f>E129</f>
        <v>10958328.05</v>
      </c>
      <c r="E129" s="46">
        <v>10958328.05</v>
      </c>
      <c r="F129" s="206">
        <v>10958326.05</v>
      </c>
      <c r="G129" s="45">
        <v>0</v>
      </c>
      <c r="H129" s="45">
        <v>0</v>
      </c>
      <c r="I129" s="61">
        <f>F129</f>
        <v>10958326.05</v>
      </c>
      <c r="J129" s="45">
        <f>D129-I129</f>
        <v>2</v>
      </c>
      <c r="K129" s="45">
        <f>E129-I129</f>
        <v>2</v>
      </c>
    </row>
    <row r="130" spans="1:11" ht="4.5" customHeight="1">
      <c r="A130" s="95"/>
      <c r="B130" s="76"/>
      <c r="C130" s="54"/>
      <c r="D130" s="179"/>
      <c r="E130" s="55"/>
      <c r="F130" s="55"/>
      <c r="G130" s="55"/>
      <c r="H130" s="55"/>
      <c r="I130" s="182"/>
      <c r="J130" s="55"/>
      <c r="K130" s="55"/>
    </row>
    <row r="131" spans="1:11" ht="16.5" customHeight="1">
      <c r="A131" s="79" t="s">
        <v>102</v>
      </c>
      <c r="B131" s="69"/>
      <c r="C131" s="42" t="s">
        <v>128</v>
      </c>
      <c r="D131" s="177">
        <f aca="true" t="shared" si="68" ref="D131:K131">D132</f>
        <v>79430</v>
      </c>
      <c r="E131" s="58">
        <f t="shared" si="68"/>
        <v>79430</v>
      </c>
      <c r="F131" s="58">
        <f t="shared" si="68"/>
        <v>79430</v>
      </c>
      <c r="G131" s="58">
        <f t="shared" si="68"/>
        <v>0</v>
      </c>
      <c r="H131" s="58">
        <f t="shared" si="68"/>
        <v>0</v>
      </c>
      <c r="I131" s="177">
        <f t="shared" si="68"/>
        <v>79430</v>
      </c>
      <c r="J131" s="58">
        <f t="shared" si="68"/>
        <v>0</v>
      </c>
      <c r="K131" s="58">
        <f t="shared" si="68"/>
        <v>0</v>
      </c>
    </row>
    <row r="132" spans="1:11" ht="28.5" customHeight="1">
      <c r="A132" s="93" t="s">
        <v>255</v>
      </c>
      <c r="B132" s="71"/>
      <c r="C132" s="44" t="s">
        <v>266</v>
      </c>
      <c r="D132" s="61">
        <f>D133</f>
        <v>79430</v>
      </c>
      <c r="E132" s="45">
        <f aca="true" t="shared" si="69" ref="E132:K132">E133</f>
        <v>79430</v>
      </c>
      <c r="F132" s="45">
        <f t="shared" si="69"/>
        <v>79430</v>
      </c>
      <c r="G132" s="45">
        <v>0</v>
      </c>
      <c r="H132" s="45">
        <v>0</v>
      </c>
      <c r="I132" s="61">
        <f t="shared" si="69"/>
        <v>79430</v>
      </c>
      <c r="J132" s="45">
        <f t="shared" si="69"/>
        <v>0</v>
      </c>
      <c r="K132" s="45">
        <f t="shared" si="69"/>
        <v>0</v>
      </c>
    </row>
    <row r="133" spans="1:11" ht="15" customHeight="1">
      <c r="A133" s="94" t="s">
        <v>212</v>
      </c>
      <c r="B133" s="71"/>
      <c r="C133" s="44" t="s">
        <v>129</v>
      </c>
      <c r="D133" s="61">
        <f>E133</f>
        <v>79430</v>
      </c>
      <c r="E133" s="46">
        <v>79430</v>
      </c>
      <c r="F133" s="206">
        <v>79430</v>
      </c>
      <c r="G133" s="45">
        <v>0</v>
      </c>
      <c r="H133" s="45">
        <v>0</v>
      </c>
      <c r="I133" s="61">
        <f>F133</f>
        <v>79430</v>
      </c>
      <c r="J133" s="45">
        <f>D133-I133</f>
        <v>0</v>
      </c>
      <c r="K133" s="45">
        <f>E133-I133</f>
        <v>0</v>
      </c>
    </row>
    <row r="134" spans="1:11" ht="4.5" customHeight="1">
      <c r="A134" s="94"/>
      <c r="B134" s="71"/>
      <c r="C134" s="44"/>
      <c r="D134" s="61"/>
      <c r="E134" s="45"/>
      <c r="F134" s="45"/>
      <c r="G134" s="45"/>
      <c r="H134" s="45"/>
      <c r="I134" s="61"/>
      <c r="J134" s="45"/>
      <c r="K134" s="45"/>
    </row>
    <row r="135" spans="1:11" ht="18" customHeight="1">
      <c r="A135" s="79" t="s">
        <v>106</v>
      </c>
      <c r="B135" s="74"/>
      <c r="C135" s="42" t="s">
        <v>130</v>
      </c>
      <c r="D135" s="177">
        <f aca="true" t="shared" si="70" ref="D135:K135">D136</f>
        <v>650239</v>
      </c>
      <c r="E135" s="58">
        <f t="shared" si="70"/>
        <v>650239</v>
      </c>
      <c r="F135" s="58">
        <f t="shared" si="70"/>
        <v>639101.5</v>
      </c>
      <c r="G135" s="58">
        <f t="shared" si="70"/>
        <v>0</v>
      </c>
      <c r="H135" s="58">
        <f t="shared" si="70"/>
        <v>0</v>
      </c>
      <c r="I135" s="177">
        <f t="shared" si="70"/>
        <v>639101.5</v>
      </c>
      <c r="J135" s="58">
        <f t="shared" si="70"/>
        <v>11137.5</v>
      </c>
      <c r="K135" s="58">
        <f t="shared" si="70"/>
        <v>11137.5</v>
      </c>
    </row>
    <row r="136" spans="1:11" ht="27" customHeight="1">
      <c r="A136" s="94" t="s">
        <v>286</v>
      </c>
      <c r="B136" s="71"/>
      <c r="C136" s="44" t="s">
        <v>267</v>
      </c>
      <c r="D136" s="61">
        <f>E136</f>
        <v>650239</v>
      </c>
      <c r="E136" s="45">
        <f aca="true" t="shared" si="71" ref="E136:K136">E137</f>
        <v>650239</v>
      </c>
      <c r="F136" s="45">
        <f t="shared" si="71"/>
        <v>639101.5</v>
      </c>
      <c r="G136" s="45">
        <f t="shared" si="71"/>
        <v>0</v>
      </c>
      <c r="H136" s="45">
        <f t="shared" si="71"/>
        <v>0</v>
      </c>
      <c r="I136" s="61">
        <f t="shared" si="71"/>
        <v>639101.5</v>
      </c>
      <c r="J136" s="45">
        <f t="shared" si="71"/>
        <v>11137.5</v>
      </c>
      <c r="K136" s="45">
        <f t="shared" si="71"/>
        <v>11137.5</v>
      </c>
    </row>
    <row r="137" spans="1:11" ht="21.75" customHeight="1">
      <c r="A137" s="94" t="s">
        <v>215</v>
      </c>
      <c r="B137" s="71"/>
      <c r="C137" s="44" t="s">
        <v>131</v>
      </c>
      <c r="D137" s="61">
        <f>E137</f>
        <v>650239</v>
      </c>
      <c r="E137" s="46">
        <v>650239</v>
      </c>
      <c r="F137" s="206">
        <v>639101.5</v>
      </c>
      <c r="G137" s="45">
        <v>0</v>
      </c>
      <c r="H137" s="45">
        <v>0</v>
      </c>
      <c r="I137" s="61">
        <f>F137</f>
        <v>639101.5</v>
      </c>
      <c r="J137" s="45">
        <f>D137-I137</f>
        <v>11137.5</v>
      </c>
      <c r="K137" s="45">
        <f>E137-I137</f>
        <v>11137.5</v>
      </c>
    </row>
    <row r="138" spans="1:11" ht="47.25" customHeight="1" hidden="1">
      <c r="A138" s="79" t="s">
        <v>326</v>
      </c>
      <c r="B138" s="74"/>
      <c r="C138" s="42" t="s">
        <v>327</v>
      </c>
      <c r="D138" s="177">
        <f aca="true" t="shared" si="72" ref="D138:K139">D139</f>
        <v>0</v>
      </c>
      <c r="E138" s="58">
        <f t="shared" si="72"/>
        <v>0</v>
      </c>
      <c r="F138" s="43">
        <f aca="true" t="shared" si="73" ref="F138:K138">F139</f>
        <v>0</v>
      </c>
      <c r="G138" s="43">
        <f>G139</f>
        <v>0</v>
      </c>
      <c r="H138" s="43">
        <f>H139</f>
        <v>0</v>
      </c>
      <c r="I138" s="59">
        <f>I139</f>
        <v>0</v>
      </c>
      <c r="J138" s="43">
        <f t="shared" si="73"/>
        <v>0</v>
      </c>
      <c r="K138" s="43">
        <f t="shared" si="73"/>
        <v>0</v>
      </c>
    </row>
    <row r="139" spans="1:11" ht="24" customHeight="1" hidden="1">
      <c r="A139" s="94" t="s">
        <v>255</v>
      </c>
      <c r="B139" s="71"/>
      <c r="C139" s="44" t="s">
        <v>328</v>
      </c>
      <c r="D139" s="61">
        <f>D140</f>
        <v>0</v>
      </c>
      <c r="E139" s="45">
        <f t="shared" si="72"/>
        <v>0</v>
      </c>
      <c r="F139" s="45">
        <f t="shared" si="72"/>
        <v>0</v>
      </c>
      <c r="G139" s="45">
        <f t="shared" si="72"/>
        <v>0</v>
      </c>
      <c r="H139" s="45">
        <f t="shared" si="72"/>
        <v>0</v>
      </c>
      <c r="I139" s="61">
        <f t="shared" si="72"/>
        <v>0</v>
      </c>
      <c r="J139" s="45">
        <f t="shared" si="72"/>
        <v>0</v>
      </c>
      <c r="K139" s="45">
        <f t="shared" si="72"/>
        <v>0</v>
      </c>
    </row>
    <row r="140" spans="1:11" ht="44.25" customHeight="1" hidden="1">
      <c r="A140" s="94" t="s">
        <v>207</v>
      </c>
      <c r="B140" s="71"/>
      <c r="C140" s="44" t="s">
        <v>329</v>
      </c>
      <c r="D140" s="61">
        <f>E140</f>
        <v>0</v>
      </c>
      <c r="E140" s="46"/>
      <c r="F140" s="46"/>
      <c r="G140" s="45">
        <v>0</v>
      </c>
      <c r="H140" s="45">
        <v>0</v>
      </c>
      <c r="I140" s="61">
        <f>F140</f>
        <v>0</v>
      </c>
      <c r="J140" s="45">
        <f>D140-I140</f>
        <v>0</v>
      </c>
      <c r="K140" s="45">
        <f>E140-I140</f>
        <v>0</v>
      </c>
    </row>
    <row r="141" spans="1:11" ht="21" customHeight="1">
      <c r="A141" s="79" t="s">
        <v>410</v>
      </c>
      <c r="B141" s="74"/>
      <c r="C141" s="42" t="s">
        <v>411</v>
      </c>
      <c r="D141" s="177">
        <f aca="true" t="shared" si="74" ref="D141:K142">D142</f>
        <v>2100000</v>
      </c>
      <c r="E141" s="58">
        <f t="shared" si="74"/>
        <v>2100000</v>
      </c>
      <c r="F141" s="58">
        <f t="shared" si="74"/>
        <v>2100000</v>
      </c>
      <c r="G141" s="58">
        <f t="shared" si="74"/>
        <v>0</v>
      </c>
      <c r="H141" s="58">
        <f t="shared" si="74"/>
        <v>0</v>
      </c>
      <c r="I141" s="177">
        <f t="shared" si="74"/>
        <v>2100000</v>
      </c>
      <c r="J141" s="58">
        <f t="shared" si="74"/>
        <v>0</v>
      </c>
      <c r="K141" s="58">
        <f t="shared" si="74"/>
        <v>0</v>
      </c>
    </row>
    <row r="142" spans="1:11" ht="24" customHeight="1">
      <c r="A142" s="94" t="s">
        <v>286</v>
      </c>
      <c r="B142" s="71"/>
      <c r="C142" s="44" t="s">
        <v>454</v>
      </c>
      <c r="D142" s="61">
        <f>D143</f>
        <v>2100000</v>
      </c>
      <c r="E142" s="45">
        <f>E143</f>
        <v>2100000</v>
      </c>
      <c r="F142" s="45">
        <f t="shared" si="74"/>
        <v>2100000</v>
      </c>
      <c r="G142" s="45">
        <f t="shared" si="74"/>
        <v>0</v>
      </c>
      <c r="H142" s="45">
        <f t="shared" si="74"/>
        <v>0</v>
      </c>
      <c r="I142" s="61">
        <f t="shared" si="74"/>
        <v>2100000</v>
      </c>
      <c r="J142" s="45">
        <f t="shared" si="74"/>
        <v>0</v>
      </c>
      <c r="K142" s="45">
        <f t="shared" si="74"/>
        <v>0</v>
      </c>
    </row>
    <row r="143" spans="1:11" ht="23.25" customHeight="1">
      <c r="A143" s="94" t="s">
        <v>215</v>
      </c>
      <c r="B143" s="72"/>
      <c r="C143" s="44" t="s">
        <v>453</v>
      </c>
      <c r="D143" s="60">
        <f>E143</f>
        <v>2100000</v>
      </c>
      <c r="E143" s="46">
        <v>2100000</v>
      </c>
      <c r="F143" s="206">
        <v>2100000</v>
      </c>
      <c r="G143" s="49">
        <v>0</v>
      </c>
      <c r="H143" s="49">
        <v>0</v>
      </c>
      <c r="I143" s="176">
        <f>F143</f>
        <v>2100000</v>
      </c>
      <c r="J143" s="49">
        <f>D143-F143</f>
        <v>0</v>
      </c>
      <c r="K143" s="49">
        <f>E143-I143</f>
        <v>0</v>
      </c>
    </row>
    <row r="144" spans="1:11" ht="30" customHeight="1">
      <c r="A144" s="79" t="s">
        <v>405</v>
      </c>
      <c r="B144" s="74"/>
      <c r="C144" s="42" t="s">
        <v>414</v>
      </c>
      <c r="D144" s="177">
        <f aca="true" t="shared" si="75" ref="D144:K144">D145</f>
        <v>248121300</v>
      </c>
      <c r="E144" s="58">
        <f t="shared" si="75"/>
        <v>248121300</v>
      </c>
      <c r="F144" s="58">
        <f t="shared" si="75"/>
        <v>229390915.79</v>
      </c>
      <c r="G144" s="58">
        <f t="shared" si="75"/>
        <v>0</v>
      </c>
      <c r="H144" s="58">
        <f t="shared" si="75"/>
        <v>0</v>
      </c>
      <c r="I144" s="177">
        <f t="shared" si="75"/>
        <v>229390915.79</v>
      </c>
      <c r="J144" s="58">
        <f t="shared" si="75"/>
        <v>18730384.21</v>
      </c>
      <c r="K144" s="58">
        <f t="shared" si="75"/>
        <v>18730384.21</v>
      </c>
    </row>
    <row r="145" spans="1:11" ht="23.25" customHeight="1">
      <c r="A145" s="94" t="s">
        <v>255</v>
      </c>
      <c r="B145" s="71"/>
      <c r="C145" s="44" t="s">
        <v>413</v>
      </c>
      <c r="D145" s="61">
        <f>D146+D147</f>
        <v>248121300</v>
      </c>
      <c r="E145" s="45">
        <f>E146+E147</f>
        <v>248121300</v>
      </c>
      <c r="F145" s="45">
        <f aca="true" t="shared" si="76" ref="F145:K145">F146+F147</f>
        <v>229390915.79</v>
      </c>
      <c r="G145" s="45">
        <f t="shared" si="76"/>
        <v>0</v>
      </c>
      <c r="H145" s="45">
        <f t="shared" si="76"/>
        <v>0</v>
      </c>
      <c r="I145" s="61">
        <f t="shared" si="76"/>
        <v>229390915.79</v>
      </c>
      <c r="J145" s="45">
        <f t="shared" si="76"/>
        <v>18730384.21</v>
      </c>
      <c r="K145" s="45">
        <f t="shared" si="76"/>
        <v>18730384.21</v>
      </c>
    </row>
    <row r="146" spans="1:11" ht="44.25" customHeight="1">
      <c r="A146" s="94" t="s">
        <v>207</v>
      </c>
      <c r="B146" s="71"/>
      <c r="C146" s="44" t="s">
        <v>412</v>
      </c>
      <c r="D146" s="61">
        <f>E146</f>
        <v>242325100</v>
      </c>
      <c r="E146" s="46">
        <v>242325100</v>
      </c>
      <c r="F146" s="206">
        <v>223907716.25</v>
      </c>
      <c r="G146" s="45">
        <v>0</v>
      </c>
      <c r="H146" s="45">
        <v>0</v>
      </c>
      <c r="I146" s="61">
        <f>F146</f>
        <v>223907716.25</v>
      </c>
      <c r="J146" s="45">
        <f>D146-I146</f>
        <v>18417383.75</v>
      </c>
      <c r="K146" s="45">
        <f>E146-I146</f>
        <v>18417383.75</v>
      </c>
    </row>
    <row r="147" spans="1:11" ht="14.25" customHeight="1">
      <c r="A147" s="94" t="s">
        <v>212</v>
      </c>
      <c r="B147" s="71"/>
      <c r="C147" s="44" t="s">
        <v>418</v>
      </c>
      <c r="D147" s="61">
        <f>E147</f>
        <v>5796200</v>
      </c>
      <c r="E147" s="46">
        <v>5796200</v>
      </c>
      <c r="F147" s="206">
        <v>5483199.54</v>
      </c>
      <c r="G147" s="45">
        <v>0</v>
      </c>
      <c r="H147" s="45">
        <v>0</v>
      </c>
      <c r="I147" s="61">
        <f>F147</f>
        <v>5483199.54</v>
      </c>
      <c r="J147" s="45">
        <f>D147-I147</f>
        <v>313000.45999999996</v>
      </c>
      <c r="K147" s="45">
        <f>E147-I147</f>
        <v>313000.45999999996</v>
      </c>
    </row>
    <row r="148" spans="1:11" ht="2.25" customHeight="1">
      <c r="A148" s="72"/>
      <c r="B148" s="72"/>
      <c r="C148" s="47"/>
      <c r="D148" s="60"/>
      <c r="E148" s="49"/>
      <c r="F148" s="49">
        <v>153610379.6</v>
      </c>
      <c r="G148" s="49"/>
      <c r="H148" s="49"/>
      <c r="I148" s="176"/>
      <c r="J148" s="49"/>
      <c r="K148" s="49"/>
    </row>
    <row r="149" spans="1:11" ht="157.5" customHeight="1">
      <c r="A149" s="79" t="s">
        <v>216</v>
      </c>
      <c r="B149" s="74"/>
      <c r="C149" s="86" t="s">
        <v>417</v>
      </c>
      <c r="D149" s="175">
        <f aca="true" t="shared" si="77" ref="D149:K149">D151</f>
        <v>19761519.27</v>
      </c>
      <c r="E149" s="87">
        <f t="shared" si="77"/>
        <v>19761519.27</v>
      </c>
      <c r="F149" s="87">
        <f t="shared" si="77"/>
        <v>19761519.27</v>
      </c>
      <c r="G149" s="87">
        <f t="shared" si="77"/>
        <v>0</v>
      </c>
      <c r="H149" s="87">
        <f t="shared" si="77"/>
        <v>0</v>
      </c>
      <c r="I149" s="175">
        <f t="shared" si="77"/>
        <v>19761519.27</v>
      </c>
      <c r="J149" s="87">
        <f t="shared" si="77"/>
        <v>0</v>
      </c>
      <c r="K149" s="87">
        <f t="shared" si="77"/>
        <v>0</v>
      </c>
    </row>
    <row r="150" spans="1:11" ht="21.75" customHeight="1">
      <c r="A150" s="94" t="s">
        <v>255</v>
      </c>
      <c r="B150" s="71"/>
      <c r="C150" s="44" t="s">
        <v>416</v>
      </c>
      <c r="D150" s="61">
        <f>D151</f>
        <v>19761519.27</v>
      </c>
      <c r="E150" s="45">
        <f aca="true" t="shared" si="78" ref="E150:K150">E151</f>
        <v>19761519.27</v>
      </c>
      <c r="F150" s="45">
        <f t="shared" si="78"/>
        <v>19761519.27</v>
      </c>
      <c r="G150" s="45">
        <f t="shared" si="78"/>
        <v>0</v>
      </c>
      <c r="H150" s="45">
        <f t="shared" si="78"/>
        <v>0</v>
      </c>
      <c r="I150" s="61">
        <f t="shared" si="78"/>
        <v>19761519.27</v>
      </c>
      <c r="J150" s="45">
        <f t="shared" si="78"/>
        <v>0</v>
      </c>
      <c r="K150" s="45">
        <f t="shared" si="78"/>
        <v>0</v>
      </c>
    </row>
    <row r="151" spans="1:11" ht="43.5" customHeight="1">
      <c r="A151" s="94" t="s">
        <v>207</v>
      </c>
      <c r="B151" s="71"/>
      <c r="C151" s="44" t="s">
        <v>415</v>
      </c>
      <c r="D151" s="61">
        <f>E151</f>
        <v>19761519.27</v>
      </c>
      <c r="E151" s="46">
        <v>19761519.27</v>
      </c>
      <c r="F151" s="206">
        <v>19761519.27</v>
      </c>
      <c r="G151" s="45">
        <v>0</v>
      </c>
      <c r="H151" s="45">
        <v>0</v>
      </c>
      <c r="I151" s="61">
        <f>F151</f>
        <v>19761519.27</v>
      </c>
      <c r="J151" s="45">
        <f>D151-I151</f>
        <v>0</v>
      </c>
      <c r="K151" s="45">
        <f>E151-I151</f>
        <v>0</v>
      </c>
    </row>
    <row r="152" spans="1:11" ht="4.5" customHeight="1">
      <c r="A152" s="72"/>
      <c r="B152" s="72"/>
      <c r="C152" s="47"/>
      <c r="D152" s="60"/>
      <c r="E152" s="49"/>
      <c r="F152" s="49"/>
      <c r="G152" s="49"/>
      <c r="H152" s="49"/>
      <c r="I152" s="176"/>
      <c r="J152" s="49"/>
      <c r="K152" s="49"/>
    </row>
    <row r="153" spans="1:11" ht="31.5" customHeight="1" hidden="1">
      <c r="A153" s="74" t="s">
        <v>405</v>
      </c>
      <c r="B153" s="74"/>
      <c r="C153" s="42" t="s">
        <v>414</v>
      </c>
      <c r="D153" s="177">
        <f aca="true" t="shared" si="79" ref="D153:K154">D154</f>
        <v>0</v>
      </c>
      <c r="E153" s="58">
        <f t="shared" si="79"/>
        <v>0</v>
      </c>
      <c r="F153" s="43">
        <f t="shared" si="79"/>
        <v>0</v>
      </c>
      <c r="G153" s="43">
        <f t="shared" si="79"/>
        <v>0</v>
      </c>
      <c r="H153" s="43">
        <f t="shared" si="79"/>
        <v>0</v>
      </c>
      <c r="I153" s="59">
        <f t="shared" si="79"/>
        <v>0</v>
      </c>
      <c r="J153" s="43">
        <f t="shared" si="79"/>
        <v>0</v>
      </c>
      <c r="K153" s="43">
        <f t="shared" si="79"/>
        <v>0</v>
      </c>
    </row>
    <row r="154" spans="1:11" ht="23.25" customHeight="1" hidden="1">
      <c r="A154" s="71" t="s">
        <v>255</v>
      </c>
      <c r="B154" s="71"/>
      <c r="C154" s="44" t="s">
        <v>413</v>
      </c>
      <c r="D154" s="61">
        <f>D155</f>
        <v>0</v>
      </c>
      <c r="E154" s="45">
        <f t="shared" si="79"/>
        <v>0</v>
      </c>
      <c r="F154" s="45">
        <f t="shared" si="79"/>
        <v>0</v>
      </c>
      <c r="G154" s="45">
        <f t="shared" si="79"/>
        <v>0</v>
      </c>
      <c r="H154" s="45">
        <f t="shared" si="79"/>
        <v>0</v>
      </c>
      <c r="I154" s="61">
        <f t="shared" si="79"/>
        <v>0</v>
      </c>
      <c r="J154" s="45">
        <f t="shared" si="79"/>
        <v>0</v>
      </c>
      <c r="K154" s="45">
        <f t="shared" si="79"/>
        <v>0</v>
      </c>
    </row>
    <row r="155" spans="1:11" ht="18.75" customHeight="1" hidden="1">
      <c r="A155" s="71" t="s">
        <v>212</v>
      </c>
      <c r="B155" s="71"/>
      <c r="C155" s="44" t="s">
        <v>418</v>
      </c>
      <c r="D155" s="61">
        <f>E155</f>
        <v>0</v>
      </c>
      <c r="E155" s="46"/>
      <c r="F155" s="46"/>
      <c r="G155" s="45">
        <v>0</v>
      </c>
      <c r="H155" s="45">
        <v>0</v>
      </c>
      <c r="I155" s="61">
        <f>F155</f>
        <v>0</v>
      </c>
      <c r="J155" s="45">
        <f>D155-I155</f>
        <v>0</v>
      </c>
      <c r="K155" s="45">
        <f>E155-I155</f>
        <v>0</v>
      </c>
    </row>
    <row r="156" spans="1:11" ht="0.75" customHeight="1">
      <c r="A156" s="71"/>
      <c r="B156" s="71"/>
      <c r="C156" s="44"/>
      <c r="D156" s="61"/>
      <c r="E156" s="45"/>
      <c r="F156" s="45"/>
      <c r="G156" s="45"/>
      <c r="H156" s="45"/>
      <c r="I156" s="61"/>
      <c r="J156" s="45"/>
      <c r="K156" s="45"/>
    </row>
    <row r="157" spans="1:11" ht="0.75" customHeight="1" hidden="1">
      <c r="A157" s="74" t="s">
        <v>219</v>
      </c>
      <c r="B157" s="74"/>
      <c r="C157" s="42" t="s">
        <v>132</v>
      </c>
      <c r="D157" s="177">
        <f aca="true" t="shared" si="80" ref="D157:K158">D158</f>
        <v>0</v>
      </c>
      <c r="E157" s="58">
        <f t="shared" si="80"/>
        <v>0</v>
      </c>
      <c r="F157" s="43">
        <f t="shared" si="80"/>
        <v>0</v>
      </c>
      <c r="G157" s="43">
        <f t="shared" si="80"/>
        <v>0</v>
      </c>
      <c r="H157" s="43">
        <f t="shared" si="80"/>
        <v>0</v>
      </c>
      <c r="I157" s="59">
        <f t="shared" si="80"/>
        <v>0</v>
      </c>
      <c r="J157" s="43">
        <f t="shared" si="80"/>
        <v>0</v>
      </c>
      <c r="K157" s="43">
        <f t="shared" si="80"/>
        <v>0</v>
      </c>
    </row>
    <row r="158" spans="1:11" ht="21.75" customHeight="1" hidden="1">
      <c r="A158" s="71" t="s">
        <v>255</v>
      </c>
      <c r="B158" s="71"/>
      <c r="C158" s="44" t="s">
        <v>268</v>
      </c>
      <c r="D158" s="61">
        <f>D159</f>
        <v>0</v>
      </c>
      <c r="E158" s="45">
        <f t="shared" si="80"/>
        <v>0</v>
      </c>
      <c r="F158" s="45">
        <f t="shared" si="80"/>
        <v>0</v>
      </c>
      <c r="G158" s="45">
        <f t="shared" si="80"/>
        <v>0</v>
      </c>
      <c r="H158" s="45">
        <f t="shared" si="80"/>
        <v>0</v>
      </c>
      <c r="I158" s="61">
        <f t="shared" si="80"/>
        <v>0</v>
      </c>
      <c r="J158" s="45">
        <f t="shared" si="80"/>
        <v>0</v>
      </c>
      <c r="K158" s="45">
        <f t="shared" si="80"/>
        <v>0</v>
      </c>
    </row>
    <row r="159" spans="1:11" ht="42.75" customHeight="1" hidden="1">
      <c r="A159" s="71" t="s">
        <v>207</v>
      </c>
      <c r="B159" s="71"/>
      <c r="C159" s="44" t="s">
        <v>133</v>
      </c>
      <c r="D159" s="61">
        <f>E159</f>
        <v>0</v>
      </c>
      <c r="E159" s="46">
        <v>0</v>
      </c>
      <c r="F159" s="46">
        <v>0</v>
      </c>
      <c r="G159" s="45">
        <v>0</v>
      </c>
      <c r="H159" s="45">
        <v>0</v>
      </c>
      <c r="I159" s="61">
        <f>F159</f>
        <v>0</v>
      </c>
      <c r="J159" s="45">
        <f>D159-I159</f>
        <v>0</v>
      </c>
      <c r="K159" s="45">
        <f>E159-I159</f>
        <v>0</v>
      </c>
    </row>
    <row r="160" spans="1:11" ht="4.5" customHeight="1" hidden="1">
      <c r="A160" s="72"/>
      <c r="B160" s="72"/>
      <c r="C160" s="47"/>
      <c r="D160" s="60"/>
      <c r="E160" s="49"/>
      <c r="F160" s="49"/>
      <c r="G160" s="49"/>
      <c r="H160" s="49"/>
      <c r="I160" s="176"/>
      <c r="J160" s="49"/>
      <c r="K160" s="49"/>
    </row>
    <row r="161" spans="1:11" ht="1.5" customHeight="1" hidden="1">
      <c r="A161" s="74" t="s">
        <v>107</v>
      </c>
      <c r="B161" s="74"/>
      <c r="C161" s="42" t="s">
        <v>134</v>
      </c>
      <c r="D161" s="177">
        <f aca="true" t="shared" si="81" ref="D161:K162">D162</f>
        <v>0</v>
      </c>
      <c r="E161" s="58">
        <f t="shared" si="81"/>
        <v>0</v>
      </c>
      <c r="F161" s="43">
        <f t="shared" si="81"/>
        <v>0</v>
      </c>
      <c r="G161" s="43">
        <f t="shared" si="81"/>
        <v>0</v>
      </c>
      <c r="H161" s="43">
        <f t="shared" si="81"/>
        <v>0</v>
      </c>
      <c r="I161" s="59">
        <f t="shared" si="81"/>
        <v>0</v>
      </c>
      <c r="J161" s="43">
        <f t="shared" si="81"/>
        <v>0</v>
      </c>
      <c r="K161" s="43">
        <f t="shared" si="81"/>
        <v>0</v>
      </c>
    </row>
    <row r="162" spans="1:11" ht="21.75" customHeight="1" hidden="1">
      <c r="A162" s="71" t="s">
        <v>255</v>
      </c>
      <c r="B162" s="71"/>
      <c r="C162" s="44" t="s">
        <v>269</v>
      </c>
      <c r="D162" s="61">
        <f>D163</f>
        <v>0</v>
      </c>
      <c r="E162" s="45">
        <f t="shared" si="81"/>
        <v>0</v>
      </c>
      <c r="F162" s="45">
        <f t="shared" si="81"/>
        <v>0</v>
      </c>
      <c r="G162" s="45">
        <f t="shared" si="81"/>
        <v>0</v>
      </c>
      <c r="H162" s="45">
        <f t="shared" si="81"/>
        <v>0</v>
      </c>
      <c r="I162" s="61">
        <f t="shared" si="81"/>
        <v>0</v>
      </c>
      <c r="J162" s="45">
        <f t="shared" si="81"/>
        <v>0</v>
      </c>
      <c r="K162" s="45">
        <f t="shared" si="81"/>
        <v>0</v>
      </c>
    </row>
    <row r="163" spans="1:11" ht="44.25" customHeight="1" hidden="1">
      <c r="A163" s="71" t="s">
        <v>207</v>
      </c>
      <c r="B163" s="71"/>
      <c r="C163" s="44" t="s">
        <v>135</v>
      </c>
      <c r="D163" s="61">
        <f>E163</f>
        <v>0</v>
      </c>
      <c r="E163" s="46">
        <v>0</v>
      </c>
      <c r="F163" s="46">
        <v>0</v>
      </c>
      <c r="G163" s="45">
        <v>0</v>
      </c>
      <c r="H163" s="45">
        <v>0</v>
      </c>
      <c r="I163" s="61">
        <f>F163</f>
        <v>0</v>
      </c>
      <c r="J163" s="45">
        <f>D163-I163</f>
        <v>0</v>
      </c>
      <c r="K163" s="45">
        <f>E163-I163</f>
        <v>0</v>
      </c>
    </row>
    <row r="164" spans="1:11" ht="1.5" customHeight="1" hidden="1">
      <c r="A164" s="72"/>
      <c r="B164" s="72"/>
      <c r="C164" s="47"/>
      <c r="D164" s="60"/>
      <c r="E164" s="49"/>
      <c r="F164" s="49">
        <v>0</v>
      </c>
      <c r="G164" s="49"/>
      <c r="H164" s="49"/>
      <c r="I164" s="176"/>
      <c r="J164" s="49"/>
      <c r="K164" s="49"/>
    </row>
    <row r="165" spans="1:11" ht="42" customHeight="1" hidden="1">
      <c r="A165" s="74" t="s">
        <v>108</v>
      </c>
      <c r="B165" s="74"/>
      <c r="C165" s="42" t="s">
        <v>136</v>
      </c>
      <c r="D165" s="177">
        <f aca="true" t="shared" si="82" ref="D165:K165">D166+D169</f>
        <v>0</v>
      </c>
      <c r="E165" s="58">
        <f t="shared" si="82"/>
        <v>0</v>
      </c>
      <c r="F165" s="43">
        <f t="shared" si="82"/>
        <v>0</v>
      </c>
      <c r="G165" s="43">
        <f>G166+G169</f>
        <v>0</v>
      </c>
      <c r="H165" s="43">
        <f>H166+H169</f>
        <v>0</v>
      </c>
      <c r="I165" s="59">
        <f>I166+I169</f>
        <v>0</v>
      </c>
      <c r="J165" s="43">
        <f t="shared" si="82"/>
        <v>0</v>
      </c>
      <c r="K165" s="43">
        <f t="shared" si="82"/>
        <v>0</v>
      </c>
    </row>
    <row r="166" spans="1:11" ht="22.5" customHeight="1" hidden="1">
      <c r="A166" s="71" t="s">
        <v>255</v>
      </c>
      <c r="B166" s="71"/>
      <c r="C166" s="44" t="s">
        <v>303</v>
      </c>
      <c r="D166" s="61">
        <f>D167</f>
        <v>0</v>
      </c>
      <c r="E166" s="45">
        <f>E167</f>
        <v>0</v>
      </c>
      <c r="F166" s="45">
        <f aca="true" t="shared" si="83" ref="F166:K166">F167</f>
        <v>0</v>
      </c>
      <c r="G166" s="45">
        <f t="shared" si="83"/>
        <v>0</v>
      </c>
      <c r="H166" s="45">
        <f t="shared" si="83"/>
        <v>0</v>
      </c>
      <c r="I166" s="61">
        <f t="shared" si="83"/>
        <v>0</v>
      </c>
      <c r="J166" s="45">
        <f t="shared" si="83"/>
        <v>0</v>
      </c>
      <c r="K166" s="45">
        <f t="shared" si="83"/>
        <v>0</v>
      </c>
    </row>
    <row r="167" spans="1:11" ht="21.75" customHeight="1" hidden="1">
      <c r="A167" s="71" t="s">
        <v>232</v>
      </c>
      <c r="B167" s="71"/>
      <c r="C167" s="44" t="s">
        <v>300</v>
      </c>
      <c r="D167" s="61">
        <f>E167</f>
        <v>0</v>
      </c>
      <c r="E167" s="46"/>
      <c r="F167" s="46"/>
      <c r="G167" s="45">
        <v>0</v>
      </c>
      <c r="H167" s="45">
        <v>0</v>
      </c>
      <c r="I167" s="61">
        <f>F167</f>
        <v>0</v>
      </c>
      <c r="J167" s="45">
        <f>D167-I167</f>
        <v>0</v>
      </c>
      <c r="K167" s="45">
        <f>E167-I167</f>
        <v>0</v>
      </c>
    </row>
    <row r="168" spans="1:11" ht="23.25" customHeight="1" hidden="1">
      <c r="A168" s="71" t="s">
        <v>215</v>
      </c>
      <c r="B168" s="71"/>
      <c r="C168" s="44" t="s">
        <v>301</v>
      </c>
      <c r="D168" s="61">
        <f>E168</f>
        <v>0</v>
      </c>
      <c r="E168" s="46"/>
      <c r="F168" s="46">
        <v>0</v>
      </c>
      <c r="G168" s="45">
        <v>0</v>
      </c>
      <c r="H168" s="45">
        <v>0</v>
      </c>
      <c r="I168" s="61">
        <f>F168</f>
        <v>0</v>
      </c>
      <c r="J168" s="45">
        <f>D168-I168</f>
        <v>0</v>
      </c>
      <c r="K168" s="45">
        <f>E168-I168</f>
        <v>0</v>
      </c>
    </row>
    <row r="169" spans="1:11" ht="21.75" customHeight="1" hidden="1">
      <c r="A169" s="71" t="s">
        <v>255</v>
      </c>
      <c r="B169" s="71"/>
      <c r="C169" s="44" t="s">
        <v>270</v>
      </c>
      <c r="D169" s="61">
        <f aca="true" t="shared" si="84" ref="D169:K169">D170</f>
        <v>0</v>
      </c>
      <c r="E169" s="45">
        <f t="shared" si="84"/>
        <v>0</v>
      </c>
      <c r="F169" s="45">
        <f>F170</f>
        <v>0</v>
      </c>
      <c r="G169" s="45">
        <f t="shared" si="84"/>
        <v>0</v>
      </c>
      <c r="H169" s="45">
        <f t="shared" si="84"/>
        <v>0</v>
      </c>
      <c r="I169" s="61">
        <f t="shared" si="84"/>
        <v>0</v>
      </c>
      <c r="J169" s="45">
        <f t="shared" si="84"/>
        <v>0</v>
      </c>
      <c r="K169" s="45">
        <f t="shared" si="84"/>
        <v>0</v>
      </c>
    </row>
    <row r="170" spans="1:11" ht="15" customHeight="1" hidden="1">
      <c r="A170" s="71" t="s">
        <v>212</v>
      </c>
      <c r="B170" s="71"/>
      <c r="C170" s="44" t="s">
        <v>137</v>
      </c>
      <c r="D170" s="61">
        <f>E170</f>
        <v>0</v>
      </c>
      <c r="E170" s="46">
        <v>0</v>
      </c>
      <c r="F170" s="46">
        <v>0</v>
      </c>
      <c r="G170" s="45">
        <v>0</v>
      </c>
      <c r="H170" s="45">
        <v>0</v>
      </c>
      <c r="I170" s="61">
        <f>F170</f>
        <v>0</v>
      </c>
      <c r="J170" s="45">
        <f>D170-I170</f>
        <v>0</v>
      </c>
      <c r="K170" s="45">
        <f>E170-I170</f>
        <v>0</v>
      </c>
    </row>
    <row r="171" spans="1:11" ht="4.5" customHeight="1" hidden="1">
      <c r="A171" s="72"/>
      <c r="B171" s="72"/>
      <c r="C171" s="47"/>
      <c r="D171" s="60"/>
      <c r="E171" s="49"/>
      <c r="F171" s="49"/>
      <c r="G171" s="49"/>
      <c r="H171" s="49"/>
      <c r="I171" s="176"/>
      <c r="J171" s="49"/>
      <c r="K171" s="49"/>
    </row>
    <row r="172" spans="1:11" ht="30.75" customHeight="1" hidden="1">
      <c r="A172" s="74" t="s">
        <v>311</v>
      </c>
      <c r="B172" s="74"/>
      <c r="C172" s="42" t="s">
        <v>312</v>
      </c>
      <c r="D172" s="177">
        <f aca="true" t="shared" si="85" ref="D172:K172">D173</f>
        <v>0</v>
      </c>
      <c r="E172" s="58">
        <f t="shared" si="85"/>
        <v>0</v>
      </c>
      <c r="F172" s="43">
        <f t="shared" si="85"/>
        <v>0</v>
      </c>
      <c r="G172" s="43">
        <f aca="true" t="shared" si="86" ref="G172:I173">G173</f>
        <v>0</v>
      </c>
      <c r="H172" s="43">
        <f t="shared" si="86"/>
        <v>0</v>
      </c>
      <c r="I172" s="59">
        <f t="shared" si="86"/>
        <v>0</v>
      </c>
      <c r="J172" s="43">
        <f t="shared" si="85"/>
        <v>0</v>
      </c>
      <c r="K172" s="43">
        <f t="shared" si="85"/>
        <v>0</v>
      </c>
    </row>
    <row r="173" spans="1:11" ht="23.25" customHeight="1" hidden="1">
      <c r="A173" s="71" t="s">
        <v>255</v>
      </c>
      <c r="B173" s="71"/>
      <c r="C173" s="44" t="s">
        <v>335</v>
      </c>
      <c r="D173" s="60">
        <f>E174</f>
        <v>0</v>
      </c>
      <c r="E173" s="49">
        <f>E174</f>
        <v>0</v>
      </c>
      <c r="F173" s="49">
        <f>F174</f>
        <v>0</v>
      </c>
      <c r="G173" s="49">
        <f t="shared" si="86"/>
        <v>0</v>
      </c>
      <c r="H173" s="49">
        <f t="shared" si="86"/>
        <v>0</v>
      </c>
      <c r="I173" s="60">
        <f t="shared" si="86"/>
        <v>0</v>
      </c>
      <c r="J173" s="49">
        <f>D173-I173</f>
        <v>0</v>
      </c>
      <c r="K173" s="49">
        <f>E173-I173</f>
        <v>0</v>
      </c>
    </row>
    <row r="174" spans="1:11" ht="35.25" customHeight="1" hidden="1">
      <c r="A174" s="71" t="s">
        <v>215</v>
      </c>
      <c r="B174" s="71"/>
      <c r="C174" s="44" t="s">
        <v>334</v>
      </c>
      <c r="D174" s="60">
        <f>E174</f>
        <v>0</v>
      </c>
      <c r="E174" s="46">
        <v>0</v>
      </c>
      <c r="F174" s="46">
        <v>0</v>
      </c>
      <c r="G174" s="49">
        <v>0</v>
      </c>
      <c r="H174" s="49">
        <v>0</v>
      </c>
      <c r="I174" s="176">
        <f>F174</f>
        <v>0</v>
      </c>
      <c r="J174" s="49">
        <f>D174-I174</f>
        <v>0</v>
      </c>
      <c r="K174" s="49">
        <f>E174-I174</f>
        <v>0</v>
      </c>
    </row>
    <row r="175" spans="1:11" ht="2.25" customHeight="1" hidden="1">
      <c r="A175" s="72"/>
      <c r="B175" s="72"/>
      <c r="C175" s="47"/>
      <c r="D175" s="60"/>
      <c r="E175" s="49"/>
      <c r="F175" s="49"/>
      <c r="G175" s="49"/>
      <c r="H175" s="49"/>
      <c r="I175" s="176"/>
      <c r="J175" s="49"/>
      <c r="K175" s="49"/>
    </row>
    <row r="176" spans="1:11" ht="74.25" customHeight="1" hidden="1">
      <c r="A176" s="74" t="s">
        <v>220</v>
      </c>
      <c r="B176" s="74"/>
      <c r="C176" s="42" t="s">
        <v>142</v>
      </c>
      <c r="D176" s="177">
        <f aca="true" t="shared" si="87" ref="D176:K177">D177</f>
        <v>0</v>
      </c>
      <c r="E176" s="58">
        <f t="shared" si="87"/>
        <v>0</v>
      </c>
      <c r="F176" s="43">
        <f t="shared" si="87"/>
        <v>0</v>
      </c>
      <c r="G176" s="43">
        <f t="shared" si="87"/>
        <v>0</v>
      </c>
      <c r="H176" s="43">
        <f t="shared" si="87"/>
        <v>0</v>
      </c>
      <c r="I176" s="59">
        <f t="shared" si="87"/>
        <v>0</v>
      </c>
      <c r="J176" s="43">
        <f t="shared" si="87"/>
        <v>0</v>
      </c>
      <c r="K176" s="43">
        <f t="shared" si="87"/>
        <v>0</v>
      </c>
    </row>
    <row r="177" spans="1:11" ht="21.75" customHeight="1" hidden="1">
      <c r="A177" s="71" t="s">
        <v>255</v>
      </c>
      <c r="B177" s="71"/>
      <c r="C177" s="44" t="s">
        <v>273</v>
      </c>
      <c r="D177" s="61">
        <f>D178</f>
        <v>0</v>
      </c>
      <c r="E177" s="45">
        <f t="shared" si="87"/>
        <v>0</v>
      </c>
      <c r="F177" s="45">
        <f t="shared" si="87"/>
        <v>0</v>
      </c>
      <c r="G177" s="45">
        <f t="shared" si="87"/>
        <v>0</v>
      </c>
      <c r="H177" s="45">
        <f t="shared" si="87"/>
        <v>0</v>
      </c>
      <c r="I177" s="61">
        <f t="shared" si="87"/>
        <v>0</v>
      </c>
      <c r="J177" s="45">
        <f t="shared" si="87"/>
        <v>0</v>
      </c>
      <c r="K177" s="45">
        <f t="shared" si="87"/>
        <v>0</v>
      </c>
    </row>
    <row r="178" spans="1:11" ht="18" customHeight="1" hidden="1">
      <c r="A178" s="71" t="s">
        <v>212</v>
      </c>
      <c r="B178" s="71"/>
      <c r="C178" s="44" t="s">
        <v>143</v>
      </c>
      <c r="D178" s="61">
        <f>E178</f>
        <v>0</v>
      </c>
      <c r="E178" s="46">
        <v>0</v>
      </c>
      <c r="F178" s="46">
        <v>0</v>
      </c>
      <c r="G178" s="45">
        <v>0</v>
      </c>
      <c r="H178" s="45">
        <v>0</v>
      </c>
      <c r="I178" s="61">
        <f>F178</f>
        <v>0</v>
      </c>
      <c r="J178" s="45">
        <f>D178-I178</f>
        <v>0</v>
      </c>
      <c r="K178" s="45">
        <f>E178-I178</f>
        <v>0</v>
      </c>
    </row>
    <row r="179" spans="1:11" ht="4.5" customHeight="1">
      <c r="A179" s="72"/>
      <c r="B179" s="72"/>
      <c r="C179" s="47"/>
      <c r="D179" s="60"/>
      <c r="E179" s="49"/>
      <c r="F179" s="49"/>
      <c r="G179" s="49"/>
      <c r="H179" s="49"/>
      <c r="I179" s="176"/>
      <c r="J179" s="49"/>
      <c r="K179" s="49"/>
    </row>
    <row r="180" spans="1:11" ht="20.25" customHeight="1">
      <c r="A180" s="79" t="s">
        <v>109</v>
      </c>
      <c r="B180" s="74"/>
      <c r="C180" s="42" t="s">
        <v>138</v>
      </c>
      <c r="D180" s="177">
        <f aca="true" t="shared" si="88" ref="D180:K180">D181+D183</f>
        <v>1233398</v>
      </c>
      <c r="E180" s="58">
        <f t="shared" si="88"/>
        <v>1233398</v>
      </c>
      <c r="F180" s="58">
        <f t="shared" si="88"/>
        <v>1206598</v>
      </c>
      <c r="G180" s="58">
        <f>G181+G183</f>
        <v>0</v>
      </c>
      <c r="H180" s="58">
        <f>H181+H183</f>
        <v>0</v>
      </c>
      <c r="I180" s="177">
        <f>I181+I183</f>
        <v>1206598</v>
      </c>
      <c r="J180" s="58">
        <f t="shared" si="88"/>
        <v>26800</v>
      </c>
      <c r="K180" s="58">
        <f t="shared" si="88"/>
        <v>26800</v>
      </c>
    </row>
    <row r="181" spans="1:11" ht="23.25" customHeight="1" hidden="1">
      <c r="A181" s="94" t="s">
        <v>255</v>
      </c>
      <c r="B181" s="71"/>
      <c r="C181" s="44" t="s">
        <v>304</v>
      </c>
      <c r="D181" s="61">
        <f>D182</f>
        <v>0</v>
      </c>
      <c r="E181" s="45">
        <f>E182</f>
        <v>0</v>
      </c>
      <c r="F181" s="45">
        <f>F182</f>
        <v>0</v>
      </c>
      <c r="G181" s="45">
        <v>0</v>
      </c>
      <c r="H181" s="45">
        <v>0</v>
      </c>
      <c r="I181" s="61">
        <f>F181</f>
        <v>0</v>
      </c>
      <c r="J181" s="45">
        <f>D181-I181</f>
        <v>0</v>
      </c>
      <c r="K181" s="45">
        <f>E181-I181</f>
        <v>0</v>
      </c>
    </row>
    <row r="182" spans="1:11" ht="22.5" customHeight="1" hidden="1">
      <c r="A182" s="94" t="s">
        <v>215</v>
      </c>
      <c r="B182" s="71"/>
      <c r="C182" s="44" t="s">
        <v>302</v>
      </c>
      <c r="D182" s="61">
        <f>E182</f>
        <v>0</v>
      </c>
      <c r="E182" s="46"/>
      <c r="F182" s="46"/>
      <c r="G182" s="45">
        <v>0</v>
      </c>
      <c r="H182" s="45">
        <v>0</v>
      </c>
      <c r="I182" s="61">
        <f>F182</f>
        <v>0</v>
      </c>
      <c r="J182" s="45">
        <f>D182-I182</f>
        <v>0</v>
      </c>
      <c r="K182" s="45">
        <f>E182-I182</f>
        <v>0</v>
      </c>
    </row>
    <row r="183" spans="1:11" ht="24" customHeight="1">
      <c r="A183" s="94" t="s">
        <v>255</v>
      </c>
      <c r="B183" s="71"/>
      <c r="C183" s="44" t="s">
        <v>271</v>
      </c>
      <c r="D183" s="61">
        <f>E183</f>
        <v>1233398</v>
      </c>
      <c r="E183" s="45">
        <f aca="true" t="shared" si="89" ref="E183:K183">E184</f>
        <v>1233398</v>
      </c>
      <c r="F183" s="45">
        <f t="shared" si="89"/>
        <v>1206598</v>
      </c>
      <c r="G183" s="45">
        <f t="shared" si="89"/>
        <v>0</v>
      </c>
      <c r="H183" s="45">
        <f t="shared" si="89"/>
        <v>0</v>
      </c>
      <c r="I183" s="61">
        <f t="shared" si="89"/>
        <v>1206598</v>
      </c>
      <c r="J183" s="45">
        <f t="shared" si="89"/>
        <v>26800</v>
      </c>
      <c r="K183" s="45">
        <f t="shared" si="89"/>
        <v>26800</v>
      </c>
    </row>
    <row r="184" spans="1:11" ht="15.75" customHeight="1">
      <c r="A184" s="94" t="s">
        <v>212</v>
      </c>
      <c r="B184" s="71"/>
      <c r="C184" s="44" t="s">
        <v>139</v>
      </c>
      <c r="D184" s="61">
        <f>E184</f>
        <v>1233398</v>
      </c>
      <c r="E184" s="46">
        <v>1233398</v>
      </c>
      <c r="F184" s="206">
        <v>1206598</v>
      </c>
      <c r="G184" s="45">
        <v>0</v>
      </c>
      <c r="H184" s="45">
        <v>0</v>
      </c>
      <c r="I184" s="61">
        <f>F184</f>
        <v>1206598</v>
      </c>
      <c r="J184" s="45">
        <f>D184-I184</f>
        <v>26800</v>
      </c>
      <c r="K184" s="45">
        <f>E184-I184</f>
        <v>26800</v>
      </c>
    </row>
    <row r="185" spans="1:11" ht="4.5" customHeight="1">
      <c r="A185" s="101"/>
      <c r="B185" s="72"/>
      <c r="C185" s="47"/>
      <c r="D185" s="60"/>
      <c r="E185" s="49"/>
      <c r="F185" s="49"/>
      <c r="G185" s="49"/>
      <c r="H185" s="49"/>
      <c r="I185" s="176"/>
      <c r="J185" s="49"/>
      <c r="K185" s="49"/>
    </row>
    <row r="186" spans="1:11" ht="30.75" customHeight="1">
      <c r="A186" s="79" t="s">
        <v>221</v>
      </c>
      <c r="B186" s="75"/>
      <c r="C186" s="89" t="s">
        <v>421</v>
      </c>
      <c r="D186" s="175">
        <f>D187</f>
        <v>8260000</v>
      </c>
      <c r="E186" s="87">
        <f aca="true" t="shared" si="90" ref="E186:K186">E187</f>
        <v>8260000</v>
      </c>
      <c r="F186" s="87">
        <f t="shared" si="90"/>
        <v>6600856.07</v>
      </c>
      <c r="G186" s="87">
        <f t="shared" si="90"/>
        <v>0</v>
      </c>
      <c r="H186" s="87">
        <f t="shared" si="90"/>
        <v>0</v>
      </c>
      <c r="I186" s="175">
        <f t="shared" si="90"/>
        <v>6600856.07</v>
      </c>
      <c r="J186" s="87">
        <f t="shared" si="90"/>
        <v>1659143.9299999997</v>
      </c>
      <c r="K186" s="87">
        <f t="shared" si="90"/>
        <v>1659143.9299999997</v>
      </c>
    </row>
    <row r="187" spans="1:11" ht="22.5" customHeight="1">
      <c r="A187" s="94" t="s">
        <v>255</v>
      </c>
      <c r="B187" s="71"/>
      <c r="C187" s="44" t="s">
        <v>419</v>
      </c>
      <c r="D187" s="61">
        <f>D188+D189</f>
        <v>8260000</v>
      </c>
      <c r="E187" s="45">
        <f aca="true" t="shared" si="91" ref="E187:K187">E188+E189</f>
        <v>8260000</v>
      </c>
      <c r="F187" s="45">
        <f t="shared" si="91"/>
        <v>6600856.07</v>
      </c>
      <c r="G187" s="45">
        <f t="shared" si="91"/>
        <v>0</v>
      </c>
      <c r="H187" s="45">
        <f t="shared" si="91"/>
        <v>0</v>
      </c>
      <c r="I187" s="61">
        <f t="shared" si="91"/>
        <v>6600856.07</v>
      </c>
      <c r="J187" s="45">
        <f t="shared" si="91"/>
        <v>1659143.9299999997</v>
      </c>
      <c r="K187" s="45">
        <f t="shared" si="91"/>
        <v>1659143.9299999997</v>
      </c>
    </row>
    <row r="188" spans="1:11" ht="14.25" customHeight="1">
      <c r="A188" s="94" t="s">
        <v>212</v>
      </c>
      <c r="B188" s="71"/>
      <c r="C188" s="44" t="s">
        <v>420</v>
      </c>
      <c r="D188" s="61">
        <f>E188</f>
        <v>8128567</v>
      </c>
      <c r="E188" s="46">
        <v>8128567</v>
      </c>
      <c r="F188" s="206">
        <v>6469423.07</v>
      </c>
      <c r="G188" s="45">
        <v>0</v>
      </c>
      <c r="H188" s="45">
        <v>0</v>
      </c>
      <c r="I188" s="61">
        <f>F188</f>
        <v>6469423.07</v>
      </c>
      <c r="J188" s="45">
        <f>D188-I188</f>
        <v>1659143.9299999997</v>
      </c>
      <c r="K188" s="45">
        <f>E188-I188</f>
        <v>1659143.9299999997</v>
      </c>
    </row>
    <row r="189" spans="1:11" ht="67.5">
      <c r="A189" s="94" t="s">
        <v>505</v>
      </c>
      <c r="B189" s="71"/>
      <c r="C189" s="44" t="s">
        <v>489</v>
      </c>
      <c r="D189" s="61">
        <f>E189</f>
        <v>131433</v>
      </c>
      <c r="E189" s="46">
        <v>131433</v>
      </c>
      <c r="F189" s="206">
        <v>131433</v>
      </c>
      <c r="G189" s="45">
        <v>0</v>
      </c>
      <c r="H189" s="45">
        <v>0</v>
      </c>
      <c r="I189" s="61">
        <f>F189</f>
        <v>131433</v>
      </c>
      <c r="J189" s="45">
        <f>D189-I189</f>
        <v>0</v>
      </c>
      <c r="K189" s="45">
        <f>E189-I189</f>
        <v>0</v>
      </c>
    </row>
    <row r="190" spans="1:11" s="57" customFormat="1" ht="9" customHeight="1">
      <c r="A190" s="94"/>
      <c r="B190" s="71"/>
      <c r="C190" s="44"/>
      <c r="D190" s="61"/>
      <c r="E190" s="45"/>
      <c r="F190" s="45"/>
      <c r="G190" s="45"/>
      <c r="H190" s="45"/>
      <c r="I190" s="61"/>
      <c r="J190" s="45"/>
      <c r="K190" s="45"/>
    </row>
    <row r="191" spans="1:11" ht="30" customHeight="1" hidden="1">
      <c r="A191" s="79" t="s">
        <v>349</v>
      </c>
      <c r="B191" s="74"/>
      <c r="C191" s="42" t="s">
        <v>350</v>
      </c>
      <c r="D191" s="177">
        <f aca="true" t="shared" si="92" ref="D191:K192">D192</f>
        <v>0</v>
      </c>
      <c r="E191" s="58">
        <f t="shared" si="92"/>
        <v>0</v>
      </c>
      <c r="F191" s="43">
        <f t="shared" si="92"/>
        <v>0</v>
      </c>
      <c r="G191" s="43">
        <f t="shared" si="92"/>
        <v>0</v>
      </c>
      <c r="H191" s="43">
        <f t="shared" si="92"/>
        <v>0</v>
      </c>
      <c r="I191" s="59">
        <f t="shared" si="92"/>
        <v>0</v>
      </c>
      <c r="J191" s="43">
        <f t="shared" si="92"/>
        <v>0</v>
      </c>
      <c r="K191" s="43">
        <f t="shared" si="92"/>
        <v>0</v>
      </c>
    </row>
    <row r="192" spans="1:11" ht="24" customHeight="1" hidden="1">
      <c r="A192" s="94" t="s">
        <v>255</v>
      </c>
      <c r="B192" s="71"/>
      <c r="C192" s="44" t="s">
        <v>351</v>
      </c>
      <c r="D192" s="61">
        <f>D193</f>
        <v>0</v>
      </c>
      <c r="E192" s="45">
        <f t="shared" si="92"/>
        <v>0</v>
      </c>
      <c r="F192" s="45">
        <f t="shared" si="92"/>
        <v>0</v>
      </c>
      <c r="G192" s="45">
        <f t="shared" si="92"/>
        <v>0</v>
      </c>
      <c r="H192" s="45">
        <f t="shared" si="92"/>
        <v>0</v>
      </c>
      <c r="I192" s="61">
        <f t="shared" si="92"/>
        <v>0</v>
      </c>
      <c r="J192" s="45">
        <f t="shared" si="92"/>
        <v>0</v>
      </c>
      <c r="K192" s="45">
        <f t="shared" si="92"/>
        <v>0</v>
      </c>
    </row>
    <row r="193" spans="1:11" ht="17.25" customHeight="1" hidden="1">
      <c r="A193" s="94" t="s">
        <v>212</v>
      </c>
      <c r="B193" s="71"/>
      <c r="C193" s="44" t="s">
        <v>352</v>
      </c>
      <c r="D193" s="61">
        <f>E193</f>
        <v>0</v>
      </c>
      <c r="E193" s="46">
        <v>0</v>
      </c>
      <c r="F193" s="46">
        <v>0</v>
      </c>
      <c r="G193" s="45">
        <v>0</v>
      </c>
      <c r="H193" s="45">
        <v>0</v>
      </c>
      <c r="I193" s="61">
        <f>F193</f>
        <v>0</v>
      </c>
      <c r="J193" s="45">
        <f>D193-I193</f>
        <v>0</v>
      </c>
      <c r="K193" s="45">
        <f>E193-I193</f>
        <v>0</v>
      </c>
    </row>
    <row r="194" spans="1:11" ht="11.25" customHeight="1" hidden="1">
      <c r="A194" s="94"/>
      <c r="B194" s="71"/>
      <c r="C194" s="44"/>
      <c r="D194" s="61"/>
      <c r="E194" s="46"/>
      <c r="F194" s="46"/>
      <c r="G194" s="45"/>
      <c r="H194" s="45"/>
      <c r="I194" s="61"/>
      <c r="J194" s="45"/>
      <c r="K194" s="45"/>
    </row>
    <row r="195" spans="1:11" ht="0.75" customHeight="1" hidden="1">
      <c r="A195" s="186" t="s">
        <v>382</v>
      </c>
      <c r="B195" s="75"/>
      <c r="C195" s="53" t="s">
        <v>380</v>
      </c>
      <c r="D195" s="177">
        <f>D196</f>
        <v>0</v>
      </c>
      <c r="E195" s="58">
        <f aca="true" t="shared" si="93" ref="E195:K195">E196</f>
        <v>0</v>
      </c>
      <c r="F195" s="58">
        <f t="shared" si="93"/>
        <v>0</v>
      </c>
      <c r="G195" s="58">
        <f t="shared" si="93"/>
        <v>0</v>
      </c>
      <c r="H195" s="58">
        <f t="shared" si="93"/>
        <v>0</v>
      </c>
      <c r="I195" s="177">
        <f t="shared" si="93"/>
        <v>0</v>
      </c>
      <c r="J195" s="58">
        <f t="shared" si="93"/>
        <v>0</v>
      </c>
      <c r="K195" s="58">
        <f t="shared" si="93"/>
        <v>0</v>
      </c>
    </row>
    <row r="196" spans="1:11" ht="26.25" customHeight="1" hidden="1">
      <c r="A196" s="94" t="s">
        <v>255</v>
      </c>
      <c r="B196" s="71"/>
      <c r="C196" s="44" t="s">
        <v>379</v>
      </c>
      <c r="D196" s="61">
        <f>D197</f>
        <v>0</v>
      </c>
      <c r="E196" s="45"/>
      <c r="F196" s="45">
        <f aca="true" t="shared" si="94" ref="F196:K196">F197</f>
        <v>0</v>
      </c>
      <c r="G196" s="45">
        <f t="shared" si="94"/>
        <v>0</v>
      </c>
      <c r="H196" s="45">
        <f t="shared" si="94"/>
        <v>0</v>
      </c>
      <c r="I196" s="61">
        <f t="shared" si="94"/>
        <v>0</v>
      </c>
      <c r="J196" s="45">
        <f t="shared" si="94"/>
        <v>0</v>
      </c>
      <c r="K196" s="45">
        <f t="shared" si="94"/>
        <v>0</v>
      </c>
    </row>
    <row r="197" spans="1:11" ht="12.75" hidden="1">
      <c r="A197" s="94" t="s">
        <v>212</v>
      </c>
      <c r="B197" s="71"/>
      <c r="C197" s="44" t="s">
        <v>378</v>
      </c>
      <c r="D197" s="61">
        <f>E197</f>
        <v>0</v>
      </c>
      <c r="E197" s="46">
        <v>0</v>
      </c>
      <c r="F197" s="46">
        <v>0</v>
      </c>
      <c r="G197" s="45">
        <v>0</v>
      </c>
      <c r="H197" s="45">
        <v>0</v>
      </c>
      <c r="I197" s="61">
        <f>F197</f>
        <v>0</v>
      </c>
      <c r="J197" s="45">
        <f>D197-F197</f>
        <v>0</v>
      </c>
      <c r="K197" s="45">
        <f>E197-I197</f>
        <v>0</v>
      </c>
    </row>
    <row r="198" spans="1:11" ht="11.25" customHeight="1" hidden="1">
      <c r="A198" s="94"/>
      <c r="B198" s="71"/>
      <c r="C198" s="44"/>
      <c r="D198" s="61"/>
      <c r="E198" s="45"/>
      <c r="F198" s="45"/>
      <c r="G198" s="45"/>
      <c r="H198" s="45"/>
      <c r="I198" s="61"/>
      <c r="J198" s="45"/>
      <c r="K198" s="45"/>
    </row>
    <row r="199" spans="1:11" ht="24" customHeight="1">
      <c r="A199" s="79" t="s">
        <v>349</v>
      </c>
      <c r="B199" s="75"/>
      <c r="C199" s="53" t="s">
        <v>490</v>
      </c>
      <c r="D199" s="177">
        <f>D200</f>
        <v>45517</v>
      </c>
      <c r="E199" s="58">
        <f aca="true" t="shared" si="95" ref="E199:K199">E200</f>
        <v>45517</v>
      </c>
      <c r="F199" s="58">
        <f t="shared" si="95"/>
        <v>27067</v>
      </c>
      <c r="G199" s="58">
        <f t="shared" si="95"/>
        <v>0</v>
      </c>
      <c r="H199" s="58">
        <f t="shared" si="95"/>
        <v>0</v>
      </c>
      <c r="I199" s="177">
        <f t="shared" si="95"/>
        <v>27067</v>
      </c>
      <c r="J199" s="58">
        <f t="shared" si="95"/>
        <v>18450</v>
      </c>
      <c r="K199" s="58">
        <f t="shared" si="95"/>
        <v>18450</v>
      </c>
    </row>
    <row r="200" spans="1:11" ht="22.5">
      <c r="A200" s="94" t="s">
        <v>255</v>
      </c>
      <c r="B200" s="71"/>
      <c r="C200" s="44" t="s">
        <v>491</v>
      </c>
      <c r="D200" s="61">
        <f>D201</f>
        <v>45517</v>
      </c>
      <c r="E200" s="45">
        <f>E201</f>
        <v>45517</v>
      </c>
      <c r="F200" s="45">
        <f aca="true" t="shared" si="96" ref="F200:K200">F201</f>
        <v>27067</v>
      </c>
      <c r="G200" s="45">
        <f t="shared" si="96"/>
        <v>0</v>
      </c>
      <c r="H200" s="45">
        <f t="shared" si="96"/>
        <v>0</v>
      </c>
      <c r="I200" s="61">
        <f t="shared" si="96"/>
        <v>27067</v>
      </c>
      <c r="J200" s="45">
        <f t="shared" si="96"/>
        <v>18450</v>
      </c>
      <c r="K200" s="45">
        <f t="shared" si="96"/>
        <v>18450</v>
      </c>
    </row>
    <row r="201" spans="1:11" ht="12.75">
      <c r="A201" s="94" t="s">
        <v>212</v>
      </c>
      <c r="B201" s="71"/>
      <c r="C201" s="44" t="s">
        <v>492</v>
      </c>
      <c r="D201" s="61">
        <f>E201</f>
        <v>45517</v>
      </c>
      <c r="E201" s="46">
        <v>45517</v>
      </c>
      <c r="F201" s="206">
        <v>27067</v>
      </c>
      <c r="G201" s="45">
        <v>0</v>
      </c>
      <c r="H201" s="45">
        <v>0</v>
      </c>
      <c r="I201" s="61">
        <f>F201</f>
        <v>27067</v>
      </c>
      <c r="J201" s="45">
        <f>D201-F201</f>
        <v>18450</v>
      </c>
      <c r="K201" s="45">
        <f>E201-F201</f>
        <v>18450</v>
      </c>
    </row>
    <row r="202" spans="1:11" ht="12.75">
      <c r="A202" s="101"/>
      <c r="B202" s="72"/>
      <c r="C202" s="47"/>
      <c r="D202" s="60"/>
      <c r="E202" s="49"/>
      <c r="F202" s="49"/>
      <c r="G202" s="49"/>
      <c r="H202" s="49"/>
      <c r="I202" s="176"/>
      <c r="J202" s="49"/>
      <c r="K202" s="49"/>
    </row>
    <row r="203" spans="1:11" ht="22.5" customHeight="1">
      <c r="A203" s="103" t="s">
        <v>211</v>
      </c>
      <c r="B203" s="74"/>
      <c r="C203" s="42" t="s">
        <v>140</v>
      </c>
      <c r="D203" s="177">
        <f aca="true" t="shared" si="97" ref="D203:K203">D204</f>
        <v>9660146.649999999</v>
      </c>
      <c r="E203" s="58">
        <f t="shared" si="97"/>
        <v>9660146.649999999</v>
      </c>
      <c r="F203" s="58">
        <f t="shared" si="97"/>
        <v>9310146.58</v>
      </c>
      <c r="G203" s="58">
        <f>G204</f>
        <v>0</v>
      </c>
      <c r="H203" s="58">
        <f>H204</f>
        <v>0</v>
      </c>
      <c r="I203" s="177">
        <f>I204</f>
        <v>9310146.58</v>
      </c>
      <c r="J203" s="58">
        <f t="shared" si="97"/>
        <v>350000.06999999844</v>
      </c>
      <c r="K203" s="58">
        <f t="shared" si="97"/>
        <v>350000.06999999844</v>
      </c>
    </row>
    <row r="204" spans="1:11" ht="24" customHeight="1">
      <c r="A204" s="94" t="s">
        <v>255</v>
      </c>
      <c r="B204" s="71"/>
      <c r="C204" s="44" t="s">
        <v>272</v>
      </c>
      <c r="D204" s="61">
        <f>D205+D206</f>
        <v>9660146.649999999</v>
      </c>
      <c r="E204" s="45">
        <f>E205+E206</f>
        <v>9660146.649999999</v>
      </c>
      <c r="F204" s="45">
        <f aca="true" t="shared" si="98" ref="F204:K204">F205+F206</f>
        <v>9310146.58</v>
      </c>
      <c r="G204" s="45">
        <f t="shared" si="98"/>
        <v>0</v>
      </c>
      <c r="H204" s="45">
        <f t="shared" si="98"/>
        <v>0</v>
      </c>
      <c r="I204" s="61">
        <f t="shared" si="98"/>
        <v>9310146.58</v>
      </c>
      <c r="J204" s="45">
        <f t="shared" si="98"/>
        <v>350000.06999999844</v>
      </c>
      <c r="K204" s="45">
        <f t="shared" si="98"/>
        <v>350000.06999999844</v>
      </c>
    </row>
    <row r="205" spans="1:11" ht="12.75">
      <c r="A205" s="94" t="s">
        <v>212</v>
      </c>
      <c r="B205" s="71"/>
      <c r="C205" s="44" t="s">
        <v>141</v>
      </c>
      <c r="D205" s="61">
        <f>E205</f>
        <v>9286167.79</v>
      </c>
      <c r="E205" s="46">
        <v>9286167.79</v>
      </c>
      <c r="F205" s="206">
        <v>8936167.72</v>
      </c>
      <c r="G205" s="45">
        <v>0</v>
      </c>
      <c r="H205" s="45">
        <v>0</v>
      </c>
      <c r="I205" s="61">
        <f>F205</f>
        <v>8936167.72</v>
      </c>
      <c r="J205" s="45">
        <f>E205-F205</f>
        <v>350000.06999999844</v>
      </c>
      <c r="K205" s="45">
        <f>D205-F205</f>
        <v>350000.06999999844</v>
      </c>
    </row>
    <row r="206" spans="1:11" ht="67.5">
      <c r="A206" s="94" t="s">
        <v>505</v>
      </c>
      <c r="B206" s="71"/>
      <c r="C206" s="44" t="s">
        <v>504</v>
      </c>
      <c r="D206" s="61">
        <f>E206</f>
        <v>373978.86</v>
      </c>
      <c r="E206" s="46">
        <v>373978.86</v>
      </c>
      <c r="F206" s="206">
        <v>373978.86</v>
      </c>
      <c r="G206" s="45">
        <v>0</v>
      </c>
      <c r="H206" s="45">
        <v>0</v>
      </c>
      <c r="I206" s="61">
        <f>F206</f>
        <v>373978.86</v>
      </c>
      <c r="J206" s="45">
        <f>E206-F206</f>
        <v>0</v>
      </c>
      <c r="K206" s="45">
        <f>D206-F206</f>
        <v>0</v>
      </c>
    </row>
    <row r="207" spans="1:11" ht="12.75">
      <c r="A207" s="94"/>
      <c r="B207" s="71"/>
      <c r="C207" s="44"/>
      <c r="D207" s="61"/>
      <c r="E207" s="45"/>
      <c r="F207" s="45"/>
      <c r="G207" s="45"/>
      <c r="H207" s="45"/>
      <c r="I207" s="61"/>
      <c r="J207" s="45"/>
      <c r="K207" s="45"/>
    </row>
    <row r="208" spans="1:11" ht="52.5">
      <c r="A208" s="103" t="s">
        <v>493</v>
      </c>
      <c r="B208" s="74"/>
      <c r="C208" s="42" t="s">
        <v>465</v>
      </c>
      <c r="D208" s="177">
        <f>D209</f>
        <v>7278519.08</v>
      </c>
      <c r="E208" s="58">
        <f aca="true" t="shared" si="99" ref="E208:K208">E210</f>
        <v>7278519.08</v>
      </c>
      <c r="F208" s="43">
        <f t="shared" si="99"/>
        <v>7278518.8</v>
      </c>
      <c r="G208" s="43">
        <f t="shared" si="99"/>
        <v>0</v>
      </c>
      <c r="H208" s="43">
        <f t="shared" si="99"/>
        <v>0</v>
      </c>
      <c r="I208" s="59">
        <f t="shared" si="99"/>
        <v>7278518.8</v>
      </c>
      <c r="J208" s="43">
        <f t="shared" si="99"/>
        <v>0.2800000002607703</v>
      </c>
      <c r="K208" s="43">
        <f t="shared" si="99"/>
        <v>0.2800000002607703</v>
      </c>
    </row>
    <row r="209" spans="1:11" ht="22.5">
      <c r="A209" s="94" t="s">
        <v>255</v>
      </c>
      <c r="B209" s="71"/>
      <c r="C209" s="44" t="s">
        <v>466</v>
      </c>
      <c r="D209" s="61">
        <f aca="true" t="shared" si="100" ref="D209:K209">D210</f>
        <v>7278519.08</v>
      </c>
      <c r="E209" s="45">
        <f t="shared" si="100"/>
        <v>7278519.08</v>
      </c>
      <c r="F209" s="45">
        <f t="shared" si="100"/>
        <v>7278518.8</v>
      </c>
      <c r="G209" s="45">
        <f t="shared" si="100"/>
        <v>0</v>
      </c>
      <c r="H209" s="45">
        <f t="shared" si="100"/>
        <v>0</v>
      </c>
      <c r="I209" s="61">
        <f t="shared" si="100"/>
        <v>7278518.8</v>
      </c>
      <c r="J209" s="45">
        <f t="shared" si="100"/>
        <v>0.2800000002607703</v>
      </c>
      <c r="K209" s="45">
        <f t="shared" si="100"/>
        <v>0.2800000002607703</v>
      </c>
    </row>
    <row r="210" spans="1:11" ht="18" customHeight="1">
      <c r="A210" s="94" t="s">
        <v>212</v>
      </c>
      <c r="B210" s="71"/>
      <c r="C210" s="44" t="s">
        <v>464</v>
      </c>
      <c r="D210" s="61">
        <f>E210</f>
        <v>7278519.08</v>
      </c>
      <c r="E210" s="46">
        <v>7278519.08</v>
      </c>
      <c r="F210" s="206">
        <v>7278518.8</v>
      </c>
      <c r="G210" s="45">
        <v>0</v>
      </c>
      <c r="H210" s="45">
        <v>0</v>
      </c>
      <c r="I210" s="61">
        <f>F210</f>
        <v>7278518.8</v>
      </c>
      <c r="J210" s="45">
        <f>D210-I210</f>
        <v>0.2800000002607703</v>
      </c>
      <c r="K210" s="45">
        <f>E210-I210</f>
        <v>0.2800000002607703</v>
      </c>
    </row>
    <row r="211" spans="1:11" ht="9" customHeight="1">
      <c r="A211" s="94"/>
      <c r="B211" s="71"/>
      <c r="C211" s="44"/>
      <c r="D211" s="61"/>
      <c r="E211" s="46"/>
      <c r="F211" s="46"/>
      <c r="G211" s="45"/>
      <c r="H211" s="45"/>
      <c r="I211" s="61"/>
      <c r="J211" s="45"/>
      <c r="K211" s="45"/>
    </row>
    <row r="212" spans="1:11" ht="45.75" customHeight="1">
      <c r="A212" s="103" t="s">
        <v>494</v>
      </c>
      <c r="B212" s="74"/>
      <c r="C212" s="42" t="s">
        <v>495</v>
      </c>
      <c r="D212" s="177">
        <f>D213</f>
        <v>1213331.68</v>
      </c>
      <c r="E212" s="58">
        <f aca="true" t="shared" si="101" ref="E212:K212">E214</f>
        <v>1213331.68</v>
      </c>
      <c r="F212" s="43">
        <f t="shared" si="101"/>
        <v>788665.59</v>
      </c>
      <c r="G212" s="43">
        <f t="shared" si="101"/>
        <v>0</v>
      </c>
      <c r="H212" s="43">
        <f t="shared" si="101"/>
        <v>0</v>
      </c>
      <c r="I212" s="59">
        <f t="shared" si="101"/>
        <v>788665.59</v>
      </c>
      <c r="J212" s="43">
        <f t="shared" si="101"/>
        <v>424666.08999999997</v>
      </c>
      <c r="K212" s="43">
        <f t="shared" si="101"/>
        <v>424666.08999999997</v>
      </c>
    </row>
    <row r="213" spans="1:11" ht="27" customHeight="1">
      <c r="A213" s="94" t="s">
        <v>255</v>
      </c>
      <c r="B213" s="71"/>
      <c r="C213" s="44" t="s">
        <v>496</v>
      </c>
      <c r="D213" s="61">
        <f aca="true" t="shared" si="102" ref="D213:K213">D214</f>
        <v>1213331.68</v>
      </c>
      <c r="E213" s="45">
        <f t="shared" si="102"/>
        <v>1213331.68</v>
      </c>
      <c r="F213" s="45">
        <f t="shared" si="102"/>
        <v>788665.59</v>
      </c>
      <c r="G213" s="45">
        <f t="shared" si="102"/>
        <v>0</v>
      </c>
      <c r="H213" s="45">
        <f t="shared" si="102"/>
        <v>0</v>
      </c>
      <c r="I213" s="61">
        <f t="shared" si="102"/>
        <v>788665.59</v>
      </c>
      <c r="J213" s="45">
        <f t="shared" si="102"/>
        <v>424666.08999999997</v>
      </c>
      <c r="K213" s="45">
        <f t="shared" si="102"/>
        <v>424666.08999999997</v>
      </c>
    </row>
    <row r="214" spans="1:11" ht="12" customHeight="1">
      <c r="A214" s="94" t="s">
        <v>212</v>
      </c>
      <c r="B214" s="71"/>
      <c r="C214" s="44" t="s">
        <v>497</v>
      </c>
      <c r="D214" s="61">
        <f>E214</f>
        <v>1213331.68</v>
      </c>
      <c r="E214" s="46">
        <v>1213331.68</v>
      </c>
      <c r="F214" s="206">
        <v>788665.59</v>
      </c>
      <c r="G214" s="45">
        <v>0</v>
      </c>
      <c r="H214" s="45">
        <v>0</v>
      </c>
      <c r="I214" s="61">
        <f>F214</f>
        <v>788665.59</v>
      </c>
      <c r="J214" s="45">
        <f>D214-I214</f>
        <v>424666.08999999997</v>
      </c>
      <c r="K214" s="45">
        <f>E214-I214</f>
        <v>424666.08999999997</v>
      </c>
    </row>
    <row r="215" spans="1:11" ht="6.75" customHeight="1">
      <c r="A215" s="94"/>
      <c r="B215" s="71"/>
      <c r="C215" s="44"/>
      <c r="D215" s="61"/>
      <c r="E215" s="46"/>
      <c r="F215" s="46"/>
      <c r="G215" s="45"/>
      <c r="H215" s="45"/>
      <c r="I215" s="61"/>
      <c r="J215" s="45"/>
      <c r="K215" s="45"/>
    </row>
    <row r="216" spans="1:11" ht="66.75" customHeight="1">
      <c r="A216" s="79" t="s">
        <v>484</v>
      </c>
      <c r="B216" s="74"/>
      <c r="C216" s="42" t="s">
        <v>144</v>
      </c>
      <c r="D216" s="177">
        <f>D217+D219</f>
        <v>110000</v>
      </c>
      <c r="E216" s="58">
        <f>E217+E219</f>
        <v>110000</v>
      </c>
      <c r="F216" s="58">
        <f aca="true" t="shared" si="103" ref="F216:K216">F217+F219</f>
        <v>91454</v>
      </c>
      <c r="G216" s="58">
        <f t="shared" si="103"/>
        <v>0</v>
      </c>
      <c r="H216" s="58">
        <f t="shared" si="103"/>
        <v>0</v>
      </c>
      <c r="I216" s="177">
        <f t="shared" si="103"/>
        <v>91454</v>
      </c>
      <c r="J216" s="58">
        <f t="shared" si="103"/>
        <v>18546</v>
      </c>
      <c r="K216" s="58">
        <f t="shared" si="103"/>
        <v>18546</v>
      </c>
    </row>
    <row r="217" spans="1:11" ht="24" customHeight="1">
      <c r="A217" s="94" t="s">
        <v>255</v>
      </c>
      <c r="B217" s="71"/>
      <c r="C217" s="44" t="s">
        <v>487</v>
      </c>
      <c r="D217" s="60">
        <f>D218</f>
        <v>91454</v>
      </c>
      <c r="E217" s="49">
        <f aca="true" t="shared" si="104" ref="E217:K217">E218</f>
        <v>91454</v>
      </c>
      <c r="F217" s="49">
        <f t="shared" si="104"/>
        <v>91454</v>
      </c>
      <c r="G217" s="49">
        <f t="shared" si="104"/>
        <v>0</v>
      </c>
      <c r="H217" s="49">
        <f t="shared" si="104"/>
        <v>0</v>
      </c>
      <c r="I217" s="60">
        <f t="shared" si="104"/>
        <v>91454</v>
      </c>
      <c r="J217" s="49">
        <f t="shared" si="104"/>
        <v>0</v>
      </c>
      <c r="K217" s="49">
        <f t="shared" si="104"/>
        <v>0</v>
      </c>
    </row>
    <row r="218" spans="1:11" ht="19.5" customHeight="1">
      <c r="A218" s="94" t="s">
        <v>212</v>
      </c>
      <c r="B218" s="71"/>
      <c r="C218" s="44" t="s">
        <v>486</v>
      </c>
      <c r="D218" s="60">
        <f>E218</f>
        <v>91454</v>
      </c>
      <c r="E218" s="46">
        <v>91454</v>
      </c>
      <c r="F218" s="206">
        <v>91454</v>
      </c>
      <c r="G218" s="49">
        <v>0</v>
      </c>
      <c r="H218" s="49">
        <v>0</v>
      </c>
      <c r="I218" s="176">
        <f>F218</f>
        <v>91454</v>
      </c>
      <c r="J218" s="49">
        <f>D218-I218</f>
        <v>0</v>
      </c>
      <c r="K218" s="49">
        <f>E218-I218</f>
        <v>0</v>
      </c>
    </row>
    <row r="219" spans="1:11" ht="22.5">
      <c r="A219" s="94" t="s">
        <v>255</v>
      </c>
      <c r="B219" s="71"/>
      <c r="C219" s="44" t="s">
        <v>561</v>
      </c>
      <c r="D219" s="60">
        <f>D220</f>
        <v>18546</v>
      </c>
      <c r="E219" s="49">
        <f aca="true" t="shared" si="105" ref="E219:K219">E220</f>
        <v>18546</v>
      </c>
      <c r="F219" s="49">
        <f t="shared" si="105"/>
        <v>0</v>
      </c>
      <c r="G219" s="49">
        <f t="shared" si="105"/>
        <v>0</v>
      </c>
      <c r="H219" s="49">
        <f t="shared" si="105"/>
        <v>0</v>
      </c>
      <c r="I219" s="60">
        <f t="shared" si="105"/>
        <v>0</v>
      </c>
      <c r="J219" s="49">
        <f t="shared" si="105"/>
        <v>18546</v>
      </c>
      <c r="K219" s="49">
        <f t="shared" si="105"/>
        <v>18546</v>
      </c>
    </row>
    <row r="220" spans="1:11" ht="12.75">
      <c r="A220" s="94" t="s">
        <v>212</v>
      </c>
      <c r="B220" s="71"/>
      <c r="C220" s="44" t="s">
        <v>562</v>
      </c>
      <c r="D220" s="60">
        <f>E220</f>
        <v>18546</v>
      </c>
      <c r="E220" s="46">
        <v>18546</v>
      </c>
      <c r="F220" s="46">
        <v>0</v>
      </c>
      <c r="G220" s="49">
        <v>0</v>
      </c>
      <c r="H220" s="49">
        <v>0</v>
      </c>
      <c r="I220" s="176">
        <f>F220</f>
        <v>0</v>
      </c>
      <c r="J220" s="49">
        <f>D220-I220</f>
        <v>18546</v>
      </c>
      <c r="K220" s="49">
        <f>E220-I220</f>
        <v>18546</v>
      </c>
    </row>
    <row r="221" spans="1:11" ht="4.5" customHeight="1">
      <c r="A221" s="101"/>
      <c r="B221" s="72"/>
      <c r="C221" s="47"/>
      <c r="D221" s="60"/>
      <c r="E221" s="49"/>
      <c r="F221" s="49"/>
      <c r="G221" s="49"/>
      <c r="H221" s="49"/>
      <c r="I221" s="176"/>
      <c r="J221" s="49"/>
      <c r="K221" s="49"/>
    </row>
    <row r="222" spans="1:11" ht="31.5" customHeight="1">
      <c r="A222" s="79" t="s">
        <v>222</v>
      </c>
      <c r="B222" s="74"/>
      <c r="C222" s="42" t="s">
        <v>145</v>
      </c>
      <c r="D222" s="177">
        <f>D224</f>
        <v>145000</v>
      </c>
      <c r="E222" s="58">
        <f>E224</f>
        <v>145000</v>
      </c>
      <c r="F222" s="58">
        <f aca="true" t="shared" si="106" ref="F222:K222">F224</f>
        <v>145000</v>
      </c>
      <c r="G222" s="58">
        <f t="shared" si="106"/>
        <v>0</v>
      </c>
      <c r="H222" s="58">
        <f t="shared" si="106"/>
        <v>0</v>
      </c>
      <c r="I222" s="177">
        <f t="shared" si="106"/>
        <v>145000</v>
      </c>
      <c r="J222" s="58">
        <f t="shared" si="106"/>
        <v>0</v>
      </c>
      <c r="K222" s="58">
        <f t="shared" si="106"/>
        <v>0</v>
      </c>
    </row>
    <row r="223" spans="1:11" ht="22.5" customHeight="1">
      <c r="A223" s="94" t="s">
        <v>255</v>
      </c>
      <c r="B223" s="71"/>
      <c r="C223" s="44" t="s">
        <v>274</v>
      </c>
      <c r="D223" s="60">
        <f>D224</f>
        <v>145000</v>
      </c>
      <c r="E223" s="49">
        <f aca="true" t="shared" si="107" ref="E223:K223">E224</f>
        <v>145000</v>
      </c>
      <c r="F223" s="49">
        <f t="shared" si="107"/>
        <v>145000</v>
      </c>
      <c r="G223" s="49">
        <f t="shared" si="107"/>
        <v>0</v>
      </c>
      <c r="H223" s="49">
        <f t="shared" si="107"/>
        <v>0</v>
      </c>
      <c r="I223" s="60">
        <f t="shared" si="107"/>
        <v>145000</v>
      </c>
      <c r="J223" s="49">
        <f t="shared" si="107"/>
        <v>0</v>
      </c>
      <c r="K223" s="49">
        <f t="shared" si="107"/>
        <v>0</v>
      </c>
    </row>
    <row r="224" spans="1:11" ht="14.25" customHeight="1">
      <c r="A224" s="94" t="s">
        <v>212</v>
      </c>
      <c r="B224" s="71"/>
      <c r="C224" s="44" t="s">
        <v>146</v>
      </c>
      <c r="D224" s="60">
        <f>E224</f>
        <v>145000</v>
      </c>
      <c r="E224" s="46">
        <v>145000</v>
      </c>
      <c r="F224" s="206">
        <v>145000</v>
      </c>
      <c r="G224" s="49">
        <v>0</v>
      </c>
      <c r="H224" s="49">
        <v>0</v>
      </c>
      <c r="I224" s="176">
        <v>145000</v>
      </c>
      <c r="J224" s="49">
        <f>D224-I224</f>
        <v>0</v>
      </c>
      <c r="K224" s="49">
        <f>E224-I224</f>
        <v>0</v>
      </c>
    </row>
    <row r="225" spans="1:11" ht="4.5" customHeight="1">
      <c r="A225" s="94"/>
      <c r="B225" s="71"/>
      <c r="C225" s="44"/>
      <c r="D225" s="60"/>
      <c r="E225" s="46"/>
      <c r="F225" s="46"/>
      <c r="G225" s="49"/>
      <c r="H225" s="49"/>
      <c r="I225" s="176"/>
      <c r="J225" s="49"/>
      <c r="K225" s="49"/>
    </row>
    <row r="226" spans="1:11" ht="33" customHeight="1">
      <c r="A226" s="79" t="s">
        <v>336</v>
      </c>
      <c r="B226" s="74"/>
      <c r="C226" s="53" t="s">
        <v>422</v>
      </c>
      <c r="D226" s="177">
        <f aca="true" t="shared" si="108" ref="D226:K227">D227</f>
        <v>50000</v>
      </c>
      <c r="E226" s="58">
        <f t="shared" si="108"/>
        <v>50000</v>
      </c>
      <c r="F226" s="58">
        <f t="shared" si="108"/>
        <v>50000</v>
      </c>
      <c r="G226" s="58">
        <f t="shared" si="108"/>
        <v>0</v>
      </c>
      <c r="H226" s="58">
        <f t="shared" si="108"/>
        <v>0</v>
      </c>
      <c r="I226" s="177">
        <f t="shared" si="108"/>
        <v>50000</v>
      </c>
      <c r="J226" s="58">
        <f t="shared" si="108"/>
        <v>0</v>
      </c>
      <c r="K226" s="58">
        <f t="shared" si="108"/>
        <v>0</v>
      </c>
    </row>
    <row r="227" spans="1:11" ht="21.75" customHeight="1">
      <c r="A227" s="94" t="s">
        <v>255</v>
      </c>
      <c r="B227" s="71"/>
      <c r="C227" s="44" t="s">
        <v>459</v>
      </c>
      <c r="D227" s="60">
        <f t="shared" si="108"/>
        <v>50000</v>
      </c>
      <c r="E227" s="49">
        <f t="shared" si="108"/>
        <v>50000</v>
      </c>
      <c r="F227" s="49">
        <f t="shared" si="108"/>
        <v>50000</v>
      </c>
      <c r="G227" s="49">
        <f t="shared" si="108"/>
        <v>0</v>
      </c>
      <c r="H227" s="49">
        <f t="shared" si="108"/>
        <v>0</v>
      </c>
      <c r="I227" s="60">
        <f t="shared" si="108"/>
        <v>50000</v>
      </c>
      <c r="J227" s="49">
        <f t="shared" si="108"/>
        <v>0</v>
      </c>
      <c r="K227" s="49">
        <f t="shared" si="108"/>
        <v>0</v>
      </c>
    </row>
    <row r="228" spans="1:11" ht="12.75">
      <c r="A228" s="94" t="s">
        <v>212</v>
      </c>
      <c r="B228" s="71"/>
      <c r="C228" s="44" t="s">
        <v>458</v>
      </c>
      <c r="D228" s="60">
        <f>E228</f>
        <v>50000</v>
      </c>
      <c r="E228" s="46">
        <v>50000</v>
      </c>
      <c r="F228" s="206">
        <v>50000</v>
      </c>
      <c r="G228" s="49">
        <v>0</v>
      </c>
      <c r="H228" s="49">
        <v>0</v>
      </c>
      <c r="I228" s="60">
        <f>F228</f>
        <v>50000</v>
      </c>
      <c r="J228" s="49">
        <f>D228-I228</f>
        <v>0</v>
      </c>
      <c r="K228" s="49">
        <f>E228-I228</f>
        <v>0</v>
      </c>
    </row>
    <row r="229" spans="1:11" ht="4.5" customHeight="1" hidden="1">
      <c r="A229" s="94"/>
      <c r="B229" s="71"/>
      <c r="C229" s="44"/>
      <c r="D229" s="60"/>
      <c r="E229" s="45"/>
      <c r="F229" s="45"/>
      <c r="G229" s="49"/>
      <c r="H229" s="49"/>
      <c r="I229" s="176"/>
      <c r="J229" s="49"/>
      <c r="K229" s="49"/>
    </row>
    <row r="230" spans="1:11" ht="64.5" customHeight="1" hidden="1">
      <c r="A230" s="79" t="s">
        <v>360</v>
      </c>
      <c r="B230" s="74"/>
      <c r="C230" s="53" t="s">
        <v>361</v>
      </c>
      <c r="D230" s="177">
        <f aca="true" t="shared" si="109" ref="D230:K231">D231</f>
        <v>0</v>
      </c>
      <c r="E230" s="58">
        <f t="shared" si="109"/>
        <v>0</v>
      </c>
      <c r="F230" s="58">
        <f t="shared" si="109"/>
        <v>0</v>
      </c>
      <c r="G230" s="58">
        <f t="shared" si="109"/>
        <v>0</v>
      </c>
      <c r="H230" s="58">
        <f t="shared" si="109"/>
        <v>0</v>
      </c>
      <c r="I230" s="177">
        <f t="shared" si="109"/>
        <v>0</v>
      </c>
      <c r="J230" s="58">
        <f t="shared" si="109"/>
        <v>0</v>
      </c>
      <c r="K230" s="58">
        <f t="shared" si="109"/>
        <v>0</v>
      </c>
    </row>
    <row r="231" spans="1:11" ht="20.25" customHeight="1" hidden="1">
      <c r="A231" s="94" t="s">
        <v>255</v>
      </c>
      <c r="B231" s="71"/>
      <c r="C231" s="44" t="s">
        <v>362</v>
      </c>
      <c r="D231" s="60">
        <f t="shared" si="109"/>
        <v>0</v>
      </c>
      <c r="E231" s="49">
        <f t="shared" si="109"/>
        <v>0</v>
      </c>
      <c r="F231" s="49">
        <f t="shared" si="109"/>
        <v>0</v>
      </c>
      <c r="G231" s="49">
        <f t="shared" si="109"/>
        <v>0</v>
      </c>
      <c r="H231" s="49">
        <f t="shared" si="109"/>
        <v>0</v>
      </c>
      <c r="I231" s="60">
        <f t="shared" si="109"/>
        <v>0</v>
      </c>
      <c r="J231" s="49">
        <f t="shared" si="109"/>
        <v>0</v>
      </c>
      <c r="K231" s="49">
        <f t="shared" si="109"/>
        <v>0</v>
      </c>
    </row>
    <row r="232" spans="1:11" ht="12.75" customHeight="1" hidden="1">
      <c r="A232" s="94" t="s">
        <v>212</v>
      </c>
      <c r="B232" s="71"/>
      <c r="C232" s="44" t="s">
        <v>363</v>
      </c>
      <c r="D232" s="60">
        <f>E232</f>
        <v>0</v>
      </c>
      <c r="E232" s="46">
        <v>0</v>
      </c>
      <c r="F232" s="46">
        <v>0</v>
      </c>
      <c r="G232" s="49">
        <v>0</v>
      </c>
      <c r="H232" s="49">
        <v>0</v>
      </c>
      <c r="I232" s="60">
        <f>F232</f>
        <v>0</v>
      </c>
      <c r="J232" s="49">
        <f>D232-I232</f>
        <v>0</v>
      </c>
      <c r="K232" s="49">
        <f>E232-I232</f>
        <v>0</v>
      </c>
    </row>
    <row r="233" spans="1:11" ht="8.25" customHeight="1">
      <c r="A233" s="94"/>
      <c r="B233" s="71"/>
      <c r="C233" s="44"/>
      <c r="D233" s="60"/>
      <c r="E233" s="45"/>
      <c r="F233" s="45"/>
      <c r="G233" s="49"/>
      <c r="H233" s="49"/>
      <c r="I233" s="60"/>
      <c r="J233" s="49"/>
      <c r="K233" s="49"/>
    </row>
    <row r="234" spans="1:11" ht="21">
      <c r="A234" s="79" t="s">
        <v>557</v>
      </c>
      <c r="B234" s="74"/>
      <c r="C234" s="53" t="s">
        <v>558</v>
      </c>
      <c r="D234" s="177">
        <f aca="true" t="shared" si="110" ref="D234:K235">D235</f>
        <v>50000</v>
      </c>
      <c r="E234" s="58">
        <f t="shared" si="110"/>
        <v>50000</v>
      </c>
      <c r="F234" s="58">
        <f t="shared" si="110"/>
        <v>0</v>
      </c>
      <c r="G234" s="58">
        <f t="shared" si="110"/>
        <v>0</v>
      </c>
      <c r="H234" s="58">
        <f t="shared" si="110"/>
        <v>0</v>
      </c>
      <c r="I234" s="177">
        <f t="shared" si="110"/>
        <v>0</v>
      </c>
      <c r="J234" s="58">
        <f t="shared" si="110"/>
        <v>50000</v>
      </c>
      <c r="K234" s="58">
        <f t="shared" si="110"/>
        <v>50000</v>
      </c>
    </row>
    <row r="235" spans="1:11" ht="27" customHeight="1">
      <c r="A235" s="94" t="s">
        <v>215</v>
      </c>
      <c r="B235" s="71"/>
      <c r="C235" s="44" t="s">
        <v>560</v>
      </c>
      <c r="D235" s="60">
        <f t="shared" si="110"/>
        <v>50000</v>
      </c>
      <c r="E235" s="49">
        <f t="shared" si="110"/>
        <v>50000</v>
      </c>
      <c r="F235" s="49">
        <f t="shared" si="110"/>
        <v>0</v>
      </c>
      <c r="G235" s="49">
        <f t="shared" si="110"/>
        <v>0</v>
      </c>
      <c r="H235" s="49">
        <f t="shared" si="110"/>
        <v>0</v>
      </c>
      <c r="I235" s="60">
        <f t="shared" si="110"/>
        <v>0</v>
      </c>
      <c r="J235" s="49">
        <f t="shared" si="110"/>
        <v>50000</v>
      </c>
      <c r="K235" s="49">
        <f t="shared" si="110"/>
        <v>50000</v>
      </c>
    </row>
    <row r="236" spans="1:11" ht="33.75">
      <c r="A236" s="94" t="s">
        <v>215</v>
      </c>
      <c r="B236" s="71"/>
      <c r="C236" s="44" t="s">
        <v>559</v>
      </c>
      <c r="D236" s="60">
        <f>E236</f>
        <v>50000</v>
      </c>
      <c r="E236" s="46">
        <v>50000</v>
      </c>
      <c r="F236" s="206">
        <v>0</v>
      </c>
      <c r="G236" s="49">
        <v>0</v>
      </c>
      <c r="H236" s="49">
        <v>0</v>
      </c>
      <c r="I236" s="60">
        <f>F236</f>
        <v>0</v>
      </c>
      <c r="J236" s="49">
        <f>D236-I236</f>
        <v>50000</v>
      </c>
      <c r="K236" s="49">
        <f>E236-I236</f>
        <v>50000</v>
      </c>
    </row>
    <row r="237" spans="1:11" ht="12.75">
      <c r="A237" s="94"/>
      <c r="B237" s="71"/>
      <c r="C237" s="44"/>
      <c r="D237" s="60"/>
      <c r="E237" s="45"/>
      <c r="F237" s="45"/>
      <c r="G237" s="49"/>
      <c r="H237" s="49"/>
      <c r="I237" s="60"/>
      <c r="J237" s="49"/>
      <c r="K237" s="49"/>
    </row>
    <row r="238" spans="1:11" ht="31.5">
      <c r="A238" s="79" t="s">
        <v>573</v>
      </c>
      <c r="B238" s="74"/>
      <c r="C238" s="53" t="s">
        <v>361</v>
      </c>
      <c r="D238" s="177">
        <f aca="true" t="shared" si="111" ref="D238:K239">D239</f>
        <v>146794</v>
      </c>
      <c r="E238" s="58">
        <f t="shared" si="111"/>
        <v>146794</v>
      </c>
      <c r="F238" s="58">
        <f t="shared" si="111"/>
        <v>0</v>
      </c>
      <c r="G238" s="58">
        <f t="shared" si="111"/>
        <v>0</v>
      </c>
      <c r="H238" s="58">
        <f t="shared" si="111"/>
        <v>0</v>
      </c>
      <c r="I238" s="177">
        <f t="shared" si="111"/>
        <v>0</v>
      </c>
      <c r="J238" s="58">
        <f t="shared" si="111"/>
        <v>146794</v>
      </c>
      <c r="K238" s="58">
        <f t="shared" si="111"/>
        <v>146794</v>
      </c>
    </row>
    <row r="239" spans="1:11" ht="22.5">
      <c r="A239" s="94" t="s">
        <v>255</v>
      </c>
      <c r="B239" s="71"/>
      <c r="C239" s="44" t="s">
        <v>362</v>
      </c>
      <c r="D239" s="60">
        <f t="shared" si="111"/>
        <v>146794</v>
      </c>
      <c r="E239" s="49">
        <f t="shared" si="111"/>
        <v>146794</v>
      </c>
      <c r="F239" s="49">
        <f t="shared" si="111"/>
        <v>0</v>
      </c>
      <c r="G239" s="49">
        <f t="shared" si="111"/>
        <v>0</v>
      </c>
      <c r="H239" s="49">
        <f t="shared" si="111"/>
        <v>0</v>
      </c>
      <c r="I239" s="60">
        <f t="shared" si="111"/>
        <v>0</v>
      </c>
      <c r="J239" s="49">
        <f t="shared" si="111"/>
        <v>146794</v>
      </c>
      <c r="K239" s="49">
        <f t="shared" si="111"/>
        <v>146794</v>
      </c>
    </row>
    <row r="240" spans="1:11" ht="12.75">
      <c r="A240" s="94" t="s">
        <v>212</v>
      </c>
      <c r="B240" s="71"/>
      <c r="C240" s="44" t="s">
        <v>363</v>
      </c>
      <c r="D240" s="60">
        <f>E240</f>
        <v>146794</v>
      </c>
      <c r="E240" s="46">
        <v>146794</v>
      </c>
      <c r="F240" s="206">
        <v>0</v>
      </c>
      <c r="G240" s="49">
        <v>0</v>
      </c>
      <c r="H240" s="49">
        <v>0</v>
      </c>
      <c r="I240" s="60">
        <f>F240</f>
        <v>0</v>
      </c>
      <c r="J240" s="49">
        <f>D240-I240</f>
        <v>146794</v>
      </c>
      <c r="K240" s="49">
        <f>E240-I240</f>
        <v>146794</v>
      </c>
    </row>
    <row r="241" spans="1:11" ht="12.75">
      <c r="A241" s="94"/>
      <c r="B241" s="71"/>
      <c r="C241" s="44"/>
      <c r="D241" s="60"/>
      <c r="E241" s="45"/>
      <c r="F241" s="45"/>
      <c r="G241" s="45"/>
      <c r="H241" s="49"/>
      <c r="I241" s="60"/>
      <c r="J241" s="49"/>
      <c r="K241" s="49"/>
    </row>
    <row r="242" spans="1:11" ht="12.75">
      <c r="A242" s="96" t="s">
        <v>400</v>
      </c>
      <c r="B242" s="73"/>
      <c r="C242" s="50" t="s">
        <v>384</v>
      </c>
      <c r="D242" s="51">
        <f>D243</f>
        <v>16912720</v>
      </c>
      <c r="E242" s="51">
        <f>E243</f>
        <v>16912720</v>
      </c>
      <c r="F242" s="51">
        <f aca="true" t="shared" si="112" ref="F242:K242">F243</f>
        <v>16826811.63</v>
      </c>
      <c r="G242" s="51">
        <f t="shared" si="112"/>
        <v>0</v>
      </c>
      <c r="H242" s="51">
        <f t="shared" si="112"/>
        <v>0</v>
      </c>
      <c r="I242" s="51">
        <f t="shared" si="112"/>
        <v>16826811.63</v>
      </c>
      <c r="J242" s="51">
        <f t="shared" si="112"/>
        <v>85908.36999999982</v>
      </c>
      <c r="K242" s="51">
        <f t="shared" si="112"/>
        <v>85908.36999999982</v>
      </c>
    </row>
    <row r="243" spans="1:11" ht="22.5">
      <c r="A243" s="97" t="s">
        <v>255</v>
      </c>
      <c r="B243" s="68"/>
      <c r="C243" s="40" t="s">
        <v>385</v>
      </c>
      <c r="D243" s="51">
        <f>D244+D245</f>
        <v>16912720</v>
      </c>
      <c r="E243" s="51">
        <f>E244+E245</f>
        <v>16912720</v>
      </c>
      <c r="F243" s="51">
        <f aca="true" t="shared" si="113" ref="F243:K243">F244+F245</f>
        <v>16826811.63</v>
      </c>
      <c r="G243" s="51">
        <f t="shared" si="113"/>
        <v>0</v>
      </c>
      <c r="H243" s="51">
        <f t="shared" si="113"/>
        <v>0</v>
      </c>
      <c r="I243" s="51">
        <f t="shared" si="113"/>
        <v>16826811.63</v>
      </c>
      <c r="J243" s="51">
        <f t="shared" si="113"/>
        <v>85908.36999999982</v>
      </c>
      <c r="K243" s="51">
        <f t="shared" si="113"/>
        <v>85908.36999999982</v>
      </c>
    </row>
    <row r="244" spans="1:11" ht="45">
      <c r="A244" s="97" t="s">
        <v>207</v>
      </c>
      <c r="B244" s="68"/>
      <c r="C244" s="40" t="s">
        <v>386</v>
      </c>
      <c r="D244" s="51">
        <f>D249+D261</f>
        <v>15832104</v>
      </c>
      <c r="E244" s="41">
        <f>E249+E261</f>
        <v>15832104</v>
      </c>
      <c r="F244" s="41">
        <f aca="true" t="shared" si="114" ref="F244:K244">F249+F261</f>
        <v>15791587.41</v>
      </c>
      <c r="G244" s="41">
        <f t="shared" si="114"/>
        <v>0</v>
      </c>
      <c r="H244" s="41">
        <f t="shared" si="114"/>
        <v>0</v>
      </c>
      <c r="I244" s="51">
        <f t="shared" si="114"/>
        <v>15791587.41</v>
      </c>
      <c r="J244" s="41">
        <f t="shared" si="114"/>
        <v>40516.58999999985</v>
      </c>
      <c r="K244" s="41">
        <f t="shared" si="114"/>
        <v>40516.58999999985</v>
      </c>
    </row>
    <row r="245" spans="1:11" ht="12.75">
      <c r="A245" s="97" t="s">
        <v>212</v>
      </c>
      <c r="B245" s="68"/>
      <c r="C245" s="40" t="s">
        <v>399</v>
      </c>
      <c r="D245" s="51">
        <f>D252+D255+D258</f>
        <v>1080616</v>
      </c>
      <c r="E245" s="41">
        <f>E252+E255+E258</f>
        <v>1080616</v>
      </c>
      <c r="F245" s="41">
        <f aca="true" t="shared" si="115" ref="F245:K245">F252+F255+F258</f>
        <v>1035224.2200000001</v>
      </c>
      <c r="G245" s="41">
        <f t="shared" si="115"/>
        <v>0</v>
      </c>
      <c r="H245" s="41">
        <f t="shared" si="115"/>
        <v>0</v>
      </c>
      <c r="I245" s="51">
        <f t="shared" si="115"/>
        <v>1035224.2200000001</v>
      </c>
      <c r="J245" s="41">
        <f t="shared" si="115"/>
        <v>45391.77999999997</v>
      </c>
      <c r="K245" s="41">
        <f t="shared" si="115"/>
        <v>45391.77999999997</v>
      </c>
    </row>
    <row r="246" spans="1:11" ht="9" customHeight="1">
      <c r="A246" s="94"/>
      <c r="B246" s="71"/>
      <c r="C246" s="44"/>
      <c r="D246" s="60"/>
      <c r="E246" s="46"/>
      <c r="F246" s="46"/>
      <c r="G246" s="49"/>
      <c r="H246" s="49"/>
      <c r="I246" s="60"/>
      <c r="J246" s="49"/>
      <c r="K246" s="49"/>
    </row>
    <row r="247" spans="1:11" ht="22.5" customHeight="1">
      <c r="A247" s="79" t="s">
        <v>219</v>
      </c>
      <c r="B247" s="74"/>
      <c r="C247" s="42" t="s">
        <v>390</v>
      </c>
      <c r="D247" s="177">
        <f aca="true" t="shared" si="116" ref="D247:K248">D248</f>
        <v>6411644.68</v>
      </c>
      <c r="E247" s="58">
        <f t="shared" si="116"/>
        <v>6411644.68</v>
      </c>
      <c r="F247" s="43">
        <f t="shared" si="116"/>
        <v>6371128.09</v>
      </c>
      <c r="G247" s="43">
        <f t="shared" si="116"/>
        <v>0</v>
      </c>
      <c r="H247" s="43">
        <f t="shared" si="116"/>
        <v>0</v>
      </c>
      <c r="I247" s="59">
        <f t="shared" si="116"/>
        <v>6371128.09</v>
      </c>
      <c r="J247" s="43">
        <f t="shared" si="116"/>
        <v>40516.58999999985</v>
      </c>
      <c r="K247" s="43">
        <f t="shared" si="116"/>
        <v>40516.58999999985</v>
      </c>
    </row>
    <row r="248" spans="1:11" ht="22.5">
      <c r="A248" s="94" t="s">
        <v>255</v>
      </c>
      <c r="B248" s="71"/>
      <c r="C248" s="44" t="s">
        <v>391</v>
      </c>
      <c r="D248" s="61">
        <f>D249</f>
        <v>6411644.68</v>
      </c>
      <c r="E248" s="45">
        <f t="shared" si="116"/>
        <v>6411644.68</v>
      </c>
      <c r="F248" s="45">
        <f t="shared" si="116"/>
        <v>6371128.09</v>
      </c>
      <c r="G248" s="45">
        <f t="shared" si="116"/>
        <v>0</v>
      </c>
      <c r="H248" s="45">
        <f t="shared" si="116"/>
        <v>0</v>
      </c>
      <c r="I248" s="61">
        <f t="shared" si="116"/>
        <v>6371128.09</v>
      </c>
      <c r="J248" s="45">
        <f t="shared" si="116"/>
        <v>40516.58999999985</v>
      </c>
      <c r="K248" s="45">
        <f t="shared" si="116"/>
        <v>40516.58999999985</v>
      </c>
    </row>
    <row r="249" spans="1:11" ht="45">
      <c r="A249" s="94" t="s">
        <v>207</v>
      </c>
      <c r="B249" s="71"/>
      <c r="C249" s="44" t="s">
        <v>392</v>
      </c>
      <c r="D249" s="61">
        <f>E249</f>
        <v>6411644.68</v>
      </c>
      <c r="E249" s="46">
        <v>6411644.68</v>
      </c>
      <c r="F249" s="206">
        <v>6371128.09</v>
      </c>
      <c r="G249" s="45">
        <v>0</v>
      </c>
      <c r="H249" s="45">
        <v>0</v>
      </c>
      <c r="I249" s="61">
        <f>F249</f>
        <v>6371128.09</v>
      </c>
      <c r="J249" s="45">
        <f>D249-I249</f>
        <v>40516.58999999985</v>
      </c>
      <c r="K249" s="45">
        <f>E249-I249</f>
        <v>40516.58999999985</v>
      </c>
    </row>
    <row r="250" spans="1:11" ht="42">
      <c r="A250" s="79" t="s">
        <v>108</v>
      </c>
      <c r="B250" s="74"/>
      <c r="C250" s="42" t="s">
        <v>387</v>
      </c>
      <c r="D250" s="177">
        <f aca="true" t="shared" si="117" ref="D250:K250">D251</f>
        <v>429740</v>
      </c>
      <c r="E250" s="58">
        <f t="shared" si="117"/>
        <v>429740</v>
      </c>
      <c r="F250" s="43">
        <f t="shared" si="117"/>
        <v>420737.82</v>
      </c>
      <c r="G250" s="43">
        <f t="shared" si="117"/>
        <v>0</v>
      </c>
      <c r="H250" s="43">
        <f t="shared" si="117"/>
        <v>0</v>
      </c>
      <c r="I250" s="59">
        <f t="shared" si="117"/>
        <v>420737.82</v>
      </c>
      <c r="J250" s="43">
        <f t="shared" si="117"/>
        <v>9002.179999999993</v>
      </c>
      <c r="K250" s="43">
        <f t="shared" si="117"/>
        <v>9002.179999999993</v>
      </c>
    </row>
    <row r="251" spans="1:11" ht="22.5">
      <c r="A251" s="94" t="s">
        <v>255</v>
      </c>
      <c r="B251" s="71"/>
      <c r="C251" s="44" t="s">
        <v>388</v>
      </c>
      <c r="D251" s="61">
        <f aca="true" t="shared" si="118" ref="D251:K251">D252</f>
        <v>429740</v>
      </c>
      <c r="E251" s="45">
        <f t="shared" si="118"/>
        <v>429740</v>
      </c>
      <c r="F251" s="45">
        <f>F252</f>
        <v>420737.82</v>
      </c>
      <c r="G251" s="45">
        <f t="shared" si="118"/>
        <v>0</v>
      </c>
      <c r="H251" s="45">
        <f t="shared" si="118"/>
        <v>0</v>
      </c>
      <c r="I251" s="61">
        <f t="shared" si="118"/>
        <v>420737.82</v>
      </c>
      <c r="J251" s="45">
        <f t="shared" si="118"/>
        <v>9002.179999999993</v>
      </c>
      <c r="K251" s="45">
        <f t="shared" si="118"/>
        <v>9002.179999999993</v>
      </c>
    </row>
    <row r="252" spans="1:11" ht="12.75">
      <c r="A252" s="94" t="s">
        <v>212</v>
      </c>
      <c r="B252" s="71"/>
      <c r="C252" s="44" t="s">
        <v>389</v>
      </c>
      <c r="D252" s="61">
        <f>E252</f>
        <v>429740</v>
      </c>
      <c r="E252" s="46">
        <v>429740</v>
      </c>
      <c r="F252" s="206">
        <v>420737.82</v>
      </c>
      <c r="G252" s="45">
        <v>0</v>
      </c>
      <c r="H252" s="45">
        <v>0</v>
      </c>
      <c r="I252" s="61">
        <f>F252</f>
        <v>420737.82</v>
      </c>
      <c r="J252" s="45">
        <f>D252-I252</f>
        <v>9002.179999999993</v>
      </c>
      <c r="K252" s="45">
        <f>E252-I252</f>
        <v>9002.179999999993</v>
      </c>
    </row>
    <row r="253" spans="1:11" ht="73.5">
      <c r="A253" s="79" t="s">
        <v>220</v>
      </c>
      <c r="B253" s="74"/>
      <c r="C253" s="42" t="s">
        <v>425</v>
      </c>
      <c r="D253" s="177">
        <f aca="true" t="shared" si="119" ref="D253:K254">D254</f>
        <v>198543</v>
      </c>
      <c r="E253" s="58">
        <f t="shared" si="119"/>
        <v>198543</v>
      </c>
      <c r="F253" s="43">
        <f t="shared" si="119"/>
        <v>180948.76</v>
      </c>
      <c r="G253" s="43">
        <f t="shared" si="119"/>
        <v>0</v>
      </c>
      <c r="H253" s="43">
        <f t="shared" si="119"/>
        <v>0</v>
      </c>
      <c r="I253" s="59">
        <f t="shared" si="119"/>
        <v>180948.76</v>
      </c>
      <c r="J253" s="43">
        <f t="shared" si="119"/>
        <v>17594.23999999999</v>
      </c>
      <c r="K253" s="43">
        <f t="shared" si="119"/>
        <v>17594.23999999999</v>
      </c>
    </row>
    <row r="254" spans="1:11" ht="22.5">
      <c r="A254" s="94" t="s">
        <v>255</v>
      </c>
      <c r="B254" s="71"/>
      <c r="C254" s="44" t="s">
        <v>424</v>
      </c>
      <c r="D254" s="61">
        <f>D255</f>
        <v>198543</v>
      </c>
      <c r="E254" s="45">
        <f t="shared" si="119"/>
        <v>198543</v>
      </c>
      <c r="F254" s="45">
        <f t="shared" si="119"/>
        <v>180948.76</v>
      </c>
      <c r="G254" s="45">
        <f t="shared" si="119"/>
        <v>0</v>
      </c>
      <c r="H254" s="45">
        <f t="shared" si="119"/>
        <v>0</v>
      </c>
      <c r="I254" s="61">
        <f t="shared" si="119"/>
        <v>180948.76</v>
      </c>
      <c r="J254" s="45">
        <f t="shared" si="119"/>
        <v>17594.23999999999</v>
      </c>
      <c r="K254" s="45">
        <f t="shared" si="119"/>
        <v>17594.23999999999</v>
      </c>
    </row>
    <row r="255" spans="1:11" ht="12.75">
      <c r="A255" s="94" t="s">
        <v>212</v>
      </c>
      <c r="B255" s="71"/>
      <c r="C255" s="44" t="s">
        <v>423</v>
      </c>
      <c r="D255" s="61">
        <f>E255</f>
        <v>198543</v>
      </c>
      <c r="E255" s="46">
        <v>198543</v>
      </c>
      <c r="F255" s="206">
        <v>180948.76</v>
      </c>
      <c r="G255" s="45">
        <v>0</v>
      </c>
      <c r="H255" s="45">
        <v>0</v>
      </c>
      <c r="I255" s="61">
        <f>F255</f>
        <v>180948.76</v>
      </c>
      <c r="J255" s="45">
        <f>D255-I255</f>
        <v>17594.23999999999</v>
      </c>
      <c r="K255" s="45">
        <f>E255-I255</f>
        <v>17594.23999999999</v>
      </c>
    </row>
    <row r="256" spans="1:11" ht="31.5">
      <c r="A256" s="79" t="s">
        <v>311</v>
      </c>
      <c r="B256" s="74"/>
      <c r="C256" s="42" t="s">
        <v>394</v>
      </c>
      <c r="D256" s="177">
        <f aca="true" t="shared" si="120" ref="D256:K257">D257</f>
        <v>452333</v>
      </c>
      <c r="E256" s="58">
        <f t="shared" si="120"/>
        <v>452333</v>
      </c>
      <c r="F256" s="43">
        <f t="shared" si="120"/>
        <v>433537.64</v>
      </c>
      <c r="G256" s="43">
        <f t="shared" si="120"/>
        <v>0</v>
      </c>
      <c r="H256" s="43">
        <f t="shared" si="120"/>
        <v>0</v>
      </c>
      <c r="I256" s="59">
        <f t="shared" si="120"/>
        <v>433537.64</v>
      </c>
      <c r="J256" s="43">
        <f t="shared" si="120"/>
        <v>18795.359999999986</v>
      </c>
      <c r="K256" s="43">
        <f t="shared" si="120"/>
        <v>18795.359999999986</v>
      </c>
    </row>
    <row r="257" spans="1:11" ht="22.5">
      <c r="A257" s="94" t="s">
        <v>255</v>
      </c>
      <c r="B257" s="71"/>
      <c r="C257" s="44" t="s">
        <v>393</v>
      </c>
      <c r="D257" s="60">
        <f>E258</f>
        <v>452333</v>
      </c>
      <c r="E257" s="49">
        <f>E258</f>
        <v>452333</v>
      </c>
      <c r="F257" s="49">
        <f>F258</f>
        <v>433537.64</v>
      </c>
      <c r="G257" s="49">
        <f t="shared" si="120"/>
        <v>0</v>
      </c>
      <c r="H257" s="49">
        <f t="shared" si="120"/>
        <v>0</v>
      </c>
      <c r="I257" s="60">
        <f t="shared" si="120"/>
        <v>433537.64</v>
      </c>
      <c r="J257" s="49">
        <f>D257-I257</f>
        <v>18795.359999999986</v>
      </c>
      <c r="K257" s="49">
        <f>E257-I257</f>
        <v>18795.359999999986</v>
      </c>
    </row>
    <row r="258" spans="1:11" ht="12.75">
      <c r="A258" s="94" t="s">
        <v>212</v>
      </c>
      <c r="B258" s="71"/>
      <c r="C258" s="44" t="s">
        <v>395</v>
      </c>
      <c r="D258" s="60">
        <f>E258</f>
        <v>452333</v>
      </c>
      <c r="E258" s="46">
        <v>452333</v>
      </c>
      <c r="F258" s="206">
        <v>433537.64</v>
      </c>
      <c r="G258" s="49">
        <v>0</v>
      </c>
      <c r="H258" s="49">
        <v>0</v>
      </c>
      <c r="I258" s="176">
        <f>F258</f>
        <v>433537.64</v>
      </c>
      <c r="J258" s="49">
        <f>D258-I258</f>
        <v>18795.359999999986</v>
      </c>
      <c r="K258" s="49">
        <f>E258-I258</f>
        <v>18795.359999999986</v>
      </c>
    </row>
    <row r="259" spans="1:11" ht="42">
      <c r="A259" s="79" t="s">
        <v>107</v>
      </c>
      <c r="B259" s="74"/>
      <c r="C259" s="42" t="s">
        <v>397</v>
      </c>
      <c r="D259" s="177">
        <f aca="true" t="shared" si="121" ref="D259:K260">D260</f>
        <v>9420459.32</v>
      </c>
      <c r="E259" s="58">
        <f t="shared" si="121"/>
        <v>9420459.32</v>
      </c>
      <c r="F259" s="43">
        <f t="shared" si="121"/>
        <v>9420459.32</v>
      </c>
      <c r="G259" s="43">
        <f t="shared" si="121"/>
        <v>0</v>
      </c>
      <c r="H259" s="43">
        <f t="shared" si="121"/>
        <v>0</v>
      </c>
      <c r="I259" s="59">
        <f t="shared" si="121"/>
        <v>9420459.32</v>
      </c>
      <c r="J259" s="43">
        <f t="shared" si="121"/>
        <v>0</v>
      </c>
      <c r="K259" s="43">
        <f t="shared" si="121"/>
        <v>0</v>
      </c>
    </row>
    <row r="260" spans="1:11" ht="22.5">
      <c r="A260" s="94" t="s">
        <v>255</v>
      </c>
      <c r="B260" s="71"/>
      <c r="C260" s="44" t="s">
        <v>396</v>
      </c>
      <c r="D260" s="61">
        <f>D261</f>
        <v>9420459.32</v>
      </c>
      <c r="E260" s="45">
        <f t="shared" si="121"/>
        <v>9420459.32</v>
      </c>
      <c r="F260" s="45">
        <f t="shared" si="121"/>
        <v>9420459.32</v>
      </c>
      <c r="G260" s="45">
        <f t="shared" si="121"/>
        <v>0</v>
      </c>
      <c r="H260" s="45">
        <f t="shared" si="121"/>
        <v>0</v>
      </c>
      <c r="I260" s="61">
        <f t="shared" si="121"/>
        <v>9420459.32</v>
      </c>
      <c r="J260" s="45">
        <f t="shared" si="121"/>
        <v>0</v>
      </c>
      <c r="K260" s="45">
        <f t="shared" si="121"/>
        <v>0</v>
      </c>
    </row>
    <row r="261" spans="1:11" ht="45">
      <c r="A261" s="94" t="s">
        <v>207</v>
      </c>
      <c r="B261" s="71"/>
      <c r="C261" s="44" t="s">
        <v>398</v>
      </c>
      <c r="D261" s="61">
        <f>E261</f>
        <v>9420459.32</v>
      </c>
      <c r="E261" s="46">
        <v>9420459.32</v>
      </c>
      <c r="F261" s="206">
        <v>9420459.32</v>
      </c>
      <c r="G261" s="45">
        <v>0</v>
      </c>
      <c r="H261" s="45">
        <v>0</v>
      </c>
      <c r="I261" s="61">
        <f>F261</f>
        <v>9420459.32</v>
      </c>
      <c r="J261" s="45">
        <f>D261-I261</f>
        <v>0</v>
      </c>
      <c r="K261" s="45">
        <f>E261-I261</f>
        <v>0</v>
      </c>
    </row>
    <row r="262" spans="1:11" ht="10.5" customHeight="1">
      <c r="A262" s="94"/>
      <c r="B262" s="71"/>
      <c r="C262" s="44"/>
      <c r="D262" s="60"/>
      <c r="E262" s="45"/>
      <c r="F262" s="45"/>
      <c r="G262" s="49"/>
      <c r="H262" s="49"/>
      <c r="I262" s="176"/>
      <c r="J262" s="49"/>
      <c r="K262" s="49"/>
    </row>
    <row r="263" spans="1:11" ht="15" customHeight="1">
      <c r="A263" s="187" t="s">
        <v>294</v>
      </c>
      <c r="B263" s="78"/>
      <c r="C263" s="40" t="s">
        <v>226</v>
      </c>
      <c r="D263" s="51">
        <f>D264+D266+D269</f>
        <v>12556319.52</v>
      </c>
      <c r="E263" s="51">
        <f>E264+E266+E269</f>
        <v>12556319.52</v>
      </c>
      <c r="F263" s="51">
        <f aca="true" t="shared" si="122" ref="F263:K263">F264+F266+F269</f>
        <v>12555658.299999999</v>
      </c>
      <c r="G263" s="51">
        <f>G264+G266+G269</f>
        <v>0</v>
      </c>
      <c r="H263" s="51">
        <f>H264+H266+H269</f>
        <v>0</v>
      </c>
      <c r="I263" s="51">
        <f>I264+I266+I269</f>
        <v>12555658.299999999</v>
      </c>
      <c r="J263" s="51">
        <f t="shared" si="122"/>
        <v>661.2200000000012</v>
      </c>
      <c r="K263" s="51">
        <f t="shared" si="122"/>
        <v>661.2200000000012</v>
      </c>
    </row>
    <row r="264" spans="1:11" ht="24" customHeight="1">
      <c r="A264" s="97" t="s">
        <v>235</v>
      </c>
      <c r="B264" s="73"/>
      <c r="C264" s="40" t="s">
        <v>257</v>
      </c>
      <c r="D264" s="51">
        <f aca="true" t="shared" si="123" ref="D264:K264">D265</f>
        <v>374079.86</v>
      </c>
      <c r="E264" s="51">
        <f t="shared" si="123"/>
        <v>374079.86</v>
      </c>
      <c r="F264" s="51">
        <f t="shared" si="123"/>
        <v>373418.66000000003</v>
      </c>
      <c r="G264" s="51">
        <f t="shared" si="123"/>
        <v>0</v>
      </c>
      <c r="H264" s="51">
        <f t="shared" si="123"/>
        <v>0</v>
      </c>
      <c r="I264" s="51">
        <f t="shared" si="123"/>
        <v>373418.66000000003</v>
      </c>
      <c r="J264" s="51">
        <f t="shared" si="123"/>
        <v>661.1999999999825</v>
      </c>
      <c r="K264" s="51">
        <f t="shared" si="123"/>
        <v>661.1999999999825</v>
      </c>
    </row>
    <row r="265" spans="1:11" ht="24" customHeight="1">
      <c r="A265" s="97" t="s">
        <v>215</v>
      </c>
      <c r="B265" s="68"/>
      <c r="C265" s="40" t="s">
        <v>227</v>
      </c>
      <c r="D265" s="51">
        <f aca="true" t="shared" si="124" ref="D265:K265">D280+D287+D297</f>
        <v>374079.86</v>
      </c>
      <c r="E265" s="51">
        <f t="shared" si="124"/>
        <v>374079.86</v>
      </c>
      <c r="F265" s="51">
        <f t="shared" si="124"/>
        <v>373418.66000000003</v>
      </c>
      <c r="G265" s="51">
        <f t="shared" si="124"/>
        <v>0</v>
      </c>
      <c r="H265" s="51">
        <f t="shared" si="124"/>
        <v>0</v>
      </c>
      <c r="I265" s="51">
        <f t="shared" si="124"/>
        <v>373418.66000000003</v>
      </c>
      <c r="J265" s="51">
        <f t="shared" si="124"/>
        <v>661.1999999999825</v>
      </c>
      <c r="K265" s="51">
        <f t="shared" si="124"/>
        <v>661.1999999999825</v>
      </c>
    </row>
    <row r="266" spans="1:11" ht="12.75">
      <c r="A266" s="97" t="s">
        <v>246</v>
      </c>
      <c r="B266" s="68"/>
      <c r="C266" s="40" t="s">
        <v>323</v>
      </c>
      <c r="D266" s="51">
        <f>D267+D268</f>
        <v>28447.02</v>
      </c>
      <c r="E266" s="51">
        <f>E267+E268</f>
        <v>28447.02</v>
      </c>
      <c r="F266" s="51">
        <f aca="true" t="shared" si="125" ref="F266:K266">F267+F268</f>
        <v>28447.02</v>
      </c>
      <c r="G266" s="51">
        <f>G267+G268</f>
        <v>0</v>
      </c>
      <c r="H266" s="51">
        <f>H267+H268</f>
        <v>0</v>
      </c>
      <c r="I266" s="51">
        <f>I267+I268</f>
        <v>28447.02</v>
      </c>
      <c r="J266" s="51">
        <f t="shared" si="125"/>
        <v>0</v>
      </c>
      <c r="K266" s="51">
        <f t="shared" si="125"/>
        <v>0</v>
      </c>
    </row>
    <row r="267" spans="1:11" ht="33.75">
      <c r="A267" s="97" t="s">
        <v>237</v>
      </c>
      <c r="B267" s="68"/>
      <c r="C267" s="40" t="s">
        <v>324</v>
      </c>
      <c r="D267" s="51">
        <f aca="true" t="shared" si="126" ref="D267:K267">D288</f>
        <v>28447.02</v>
      </c>
      <c r="E267" s="51">
        <f t="shared" si="126"/>
        <v>28447.02</v>
      </c>
      <c r="F267" s="51">
        <f t="shared" si="126"/>
        <v>28447.02</v>
      </c>
      <c r="G267" s="51">
        <f t="shared" si="126"/>
        <v>0</v>
      </c>
      <c r="H267" s="51">
        <f t="shared" si="126"/>
        <v>0</v>
      </c>
      <c r="I267" s="51">
        <f t="shared" si="126"/>
        <v>28447.02</v>
      </c>
      <c r="J267" s="51">
        <f t="shared" si="126"/>
        <v>0</v>
      </c>
      <c r="K267" s="51">
        <f t="shared" si="126"/>
        <v>0</v>
      </c>
    </row>
    <row r="268" spans="1:11" ht="1.5" customHeight="1">
      <c r="A268" s="97" t="s">
        <v>322</v>
      </c>
      <c r="B268" s="68"/>
      <c r="C268" s="40" t="s">
        <v>325</v>
      </c>
      <c r="D268" s="51"/>
      <c r="E268" s="51"/>
      <c r="F268" s="51"/>
      <c r="G268" s="51"/>
      <c r="H268" s="51"/>
      <c r="I268" s="51"/>
      <c r="J268" s="51"/>
      <c r="K268" s="51"/>
    </row>
    <row r="269" spans="1:11" ht="24.75" customHeight="1">
      <c r="A269" s="97" t="s">
        <v>255</v>
      </c>
      <c r="B269" s="73"/>
      <c r="C269" s="40" t="s">
        <v>223</v>
      </c>
      <c r="D269" s="51">
        <f>D270+D271+D272</f>
        <v>12153792.639999999</v>
      </c>
      <c r="E269" s="51">
        <f>E270+E271+E272</f>
        <v>12153792.639999999</v>
      </c>
      <c r="F269" s="51">
        <f aca="true" t="shared" si="127" ref="F269:K269">F270+F271+F272</f>
        <v>12153792.62</v>
      </c>
      <c r="G269" s="51">
        <f>G270+G271+G272</f>
        <v>0</v>
      </c>
      <c r="H269" s="51">
        <f>H270+H271+H272</f>
        <v>0</v>
      </c>
      <c r="I269" s="51">
        <f>I270+I271+I272</f>
        <v>12153792.62</v>
      </c>
      <c r="J269" s="51">
        <f t="shared" si="127"/>
        <v>0.02000000001862645</v>
      </c>
      <c r="K269" s="51">
        <f t="shared" si="127"/>
        <v>0.02000000001862645</v>
      </c>
    </row>
    <row r="270" spans="1:11" ht="45" customHeight="1">
      <c r="A270" s="97" t="s">
        <v>207</v>
      </c>
      <c r="B270" s="68"/>
      <c r="C270" s="40" t="s">
        <v>224</v>
      </c>
      <c r="D270" s="51">
        <f>D276</f>
        <v>5445892</v>
      </c>
      <c r="E270" s="51">
        <f>E276</f>
        <v>5445892</v>
      </c>
      <c r="F270" s="51">
        <f aca="true" t="shared" si="128" ref="F270:K270">F276</f>
        <v>5445892</v>
      </c>
      <c r="G270" s="51">
        <f t="shared" si="128"/>
        <v>0</v>
      </c>
      <c r="H270" s="51">
        <f t="shared" si="128"/>
        <v>0</v>
      </c>
      <c r="I270" s="51">
        <f t="shared" si="128"/>
        <v>5445892</v>
      </c>
      <c r="J270" s="51">
        <f t="shared" si="128"/>
        <v>0</v>
      </c>
      <c r="K270" s="51">
        <f t="shared" si="128"/>
        <v>0</v>
      </c>
    </row>
    <row r="271" spans="1:11" ht="11.25" customHeight="1">
      <c r="A271" s="97" t="s">
        <v>212</v>
      </c>
      <c r="B271" s="68"/>
      <c r="C271" s="40" t="s">
        <v>225</v>
      </c>
      <c r="D271" s="51">
        <f>D282+D292+D301+D305+D309</f>
        <v>6560013.279999999</v>
      </c>
      <c r="E271" s="51">
        <f>E282+E292+E301+E305+E309</f>
        <v>6560013.279999999</v>
      </c>
      <c r="F271" s="51">
        <f aca="true" t="shared" si="129" ref="F271:K271">F282+F292+F301+F305+F309</f>
        <v>6560013.26</v>
      </c>
      <c r="G271" s="51">
        <f t="shared" si="129"/>
        <v>0</v>
      </c>
      <c r="H271" s="51">
        <f t="shared" si="129"/>
        <v>0</v>
      </c>
      <c r="I271" s="51">
        <f t="shared" si="129"/>
        <v>6560013.26</v>
      </c>
      <c r="J271" s="51">
        <f t="shared" si="129"/>
        <v>0.02000000001862645</v>
      </c>
      <c r="K271" s="51">
        <f t="shared" si="129"/>
        <v>0.02000000001862645</v>
      </c>
    </row>
    <row r="272" spans="1:11" ht="67.5">
      <c r="A272" s="97" t="s">
        <v>505</v>
      </c>
      <c r="B272" s="68"/>
      <c r="C272" s="40" t="s">
        <v>498</v>
      </c>
      <c r="D272" s="51">
        <f aca="true" t="shared" si="130" ref="D272:K272">D283+D293</f>
        <v>147887.36</v>
      </c>
      <c r="E272" s="51">
        <f t="shared" si="130"/>
        <v>147887.36</v>
      </c>
      <c r="F272" s="51">
        <f t="shared" si="130"/>
        <v>147887.36</v>
      </c>
      <c r="G272" s="51">
        <f t="shared" si="130"/>
        <v>0</v>
      </c>
      <c r="H272" s="51">
        <f t="shared" si="130"/>
        <v>0</v>
      </c>
      <c r="I272" s="51">
        <f t="shared" si="130"/>
        <v>147887.36</v>
      </c>
      <c r="J272" s="51">
        <f t="shared" si="130"/>
        <v>0</v>
      </c>
      <c r="K272" s="51">
        <f t="shared" si="130"/>
        <v>0</v>
      </c>
    </row>
    <row r="273" spans="1:11" ht="8.25" customHeight="1">
      <c r="A273" s="101"/>
      <c r="B273" s="72"/>
      <c r="C273" s="47"/>
      <c r="D273" s="60"/>
      <c r="E273" s="49"/>
      <c r="F273" s="49"/>
      <c r="G273" s="49"/>
      <c r="H273" s="49"/>
      <c r="I273" s="176"/>
      <c r="J273" s="49"/>
      <c r="K273" s="49"/>
    </row>
    <row r="274" spans="1:11" ht="43.5" customHeight="1">
      <c r="A274" s="103" t="s">
        <v>228</v>
      </c>
      <c r="B274" s="77"/>
      <c r="C274" s="42" t="s">
        <v>147</v>
      </c>
      <c r="D274" s="177">
        <f aca="true" t="shared" si="131" ref="D274:K275">D275</f>
        <v>5445892</v>
      </c>
      <c r="E274" s="58">
        <f t="shared" si="131"/>
        <v>5445892</v>
      </c>
      <c r="F274" s="43">
        <f t="shared" si="131"/>
        <v>5445892</v>
      </c>
      <c r="G274" s="43">
        <f t="shared" si="131"/>
        <v>0</v>
      </c>
      <c r="H274" s="43">
        <f t="shared" si="131"/>
        <v>0</v>
      </c>
      <c r="I274" s="59">
        <f t="shared" si="131"/>
        <v>5445892</v>
      </c>
      <c r="J274" s="43">
        <f t="shared" si="131"/>
        <v>0</v>
      </c>
      <c r="K274" s="43">
        <f t="shared" si="131"/>
        <v>0</v>
      </c>
    </row>
    <row r="275" spans="1:11" ht="23.25" customHeight="1">
      <c r="A275" s="94" t="s">
        <v>255</v>
      </c>
      <c r="B275" s="71"/>
      <c r="C275" s="44" t="s">
        <v>275</v>
      </c>
      <c r="D275" s="60">
        <f>D276</f>
        <v>5445892</v>
      </c>
      <c r="E275" s="49">
        <f t="shared" si="131"/>
        <v>5445892</v>
      </c>
      <c r="F275" s="49">
        <f t="shared" si="131"/>
        <v>5445892</v>
      </c>
      <c r="G275" s="49">
        <f t="shared" si="131"/>
        <v>0</v>
      </c>
      <c r="H275" s="49">
        <f t="shared" si="131"/>
        <v>0</v>
      </c>
      <c r="I275" s="60">
        <f t="shared" si="131"/>
        <v>5445892</v>
      </c>
      <c r="J275" s="49">
        <f t="shared" si="131"/>
        <v>0</v>
      </c>
      <c r="K275" s="49">
        <f t="shared" si="131"/>
        <v>0</v>
      </c>
    </row>
    <row r="276" spans="1:11" ht="44.25" customHeight="1">
      <c r="A276" s="94" t="s">
        <v>207</v>
      </c>
      <c r="B276" s="71"/>
      <c r="C276" s="44" t="s">
        <v>148</v>
      </c>
      <c r="D276" s="60">
        <f>E276</f>
        <v>5445892</v>
      </c>
      <c r="E276" s="46">
        <v>5445892</v>
      </c>
      <c r="F276" s="206">
        <v>5445892</v>
      </c>
      <c r="G276" s="49">
        <v>0</v>
      </c>
      <c r="H276" s="49">
        <v>0</v>
      </c>
      <c r="I276" s="176">
        <f>F276</f>
        <v>5445892</v>
      </c>
      <c r="J276" s="49">
        <f>D276-I276</f>
        <v>0</v>
      </c>
      <c r="K276" s="49">
        <f>E276-I276</f>
        <v>0</v>
      </c>
    </row>
    <row r="277" spans="1:11" ht="9.75" customHeight="1">
      <c r="A277" s="101"/>
      <c r="B277" s="72"/>
      <c r="C277" s="47"/>
      <c r="D277" s="60"/>
      <c r="E277" s="49"/>
      <c r="F277" s="49"/>
      <c r="G277" s="49"/>
      <c r="H277" s="49"/>
      <c r="I277" s="176"/>
      <c r="J277" s="49"/>
      <c r="K277" s="49"/>
    </row>
    <row r="278" spans="1:11" ht="21">
      <c r="A278" s="79" t="s">
        <v>114</v>
      </c>
      <c r="B278" s="74"/>
      <c r="C278" s="42" t="s">
        <v>149</v>
      </c>
      <c r="D278" s="177">
        <f aca="true" t="shared" si="132" ref="D278:K278">D279+D281</f>
        <v>2100602.2199999997</v>
      </c>
      <c r="E278" s="58">
        <f t="shared" si="132"/>
        <v>2100602.2199999997</v>
      </c>
      <c r="F278" s="43">
        <f t="shared" si="132"/>
        <v>2100602.1999999997</v>
      </c>
      <c r="G278" s="43">
        <f t="shared" si="132"/>
        <v>0</v>
      </c>
      <c r="H278" s="43">
        <f t="shared" si="132"/>
        <v>0</v>
      </c>
      <c r="I278" s="59">
        <f t="shared" si="132"/>
        <v>2100602.1999999997</v>
      </c>
      <c r="J278" s="43">
        <f t="shared" si="132"/>
        <v>0.02000000001862645</v>
      </c>
      <c r="K278" s="43">
        <f t="shared" si="132"/>
        <v>0.02000000001862645</v>
      </c>
    </row>
    <row r="279" spans="1:11" ht="22.5">
      <c r="A279" s="94" t="s">
        <v>255</v>
      </c>
      <c r="B279" s="71"/>
      <c r="C279" s="44" t="s">
        <v>320</v>
      </c>
      <c r="D279" s="60">
        <f>E279</f>
        <v>27564.86</v>
      </c>
      <c r="E279" s="49">
        <f>E280</f>
        <v>27564.86</v>
      </c>
      <c r="F279" s="49">
        <f aca="true" t="shared" si="133" ref="F279:K279">F280</f>
        <v>27564.86</v>
      </c>
      <c r="G279" s="49">
        <f t="shared" si="133"/>
        <v>0</v>
      </c>
      <c r="H279" s="49">
        <f t="shared" si="133"/>
        <v>0</v>
      </c>
      <c r="I279" s="60">
        <f t="shared" si="133"/>
        <v>27564.86</v>
      </c>
      <c r="J279" s="49">
        <f t="shared" si="133"/>
        <v>0</v>
      </c>
      <c r="K279" s="49">
        <f t="shared" si="133"/>
        <v>0</v>
      </c>
    </row>
    <row r="280" spans="1:11" ht="25.5" customHeight="1">
      <c r="A280" s="94" t="s">
        <v>215</v>
      </c>
      <c r="B280" s="71"/>
      <c r="C280" s="44" t="s">
        <v>321</v>
      </c>
      <c r="D280" s="60">
        <f>E280</f>
        <v>27564.86</v>
      </c>
      <c r="E280" s="46">
        <v>27564.86</v>
      </c>
      <c r="F280" s="206">
        <v>27564.86</v>
      </c>
      <c r="G280" s="49">
        <v>0</v>
      </c>
      <c r="H280" s="49">
        <v>0</v>
      </c>
      <c r="I280" s="176">
        <f>F280</f>
        <v>27564.86</v>
      </c>
      <c r="J280" s="49">
        <f>D280-I280</f>
        <v>0</v>
      </c>
      <c r="K280" s="49">
        <f>E280-I280</f>
        <v>0</v>
      </c>
    </row>
    <row r="281" spans="1:11" ht="21.75" customHeight="1">
      <c r="A281" s="94" t="s">
        <v>255</v>
      </c>
      <c r="B281" s="71"/>
      <c r="C281" s="44" t="s">
        <v>276</v>
      </c>
      <c r="D281" s="60">
        <f aca="true" t="shared" si="134" ref="D281:K281">D282+D283</f>
        <v>2073037.3599999999</v>
      </c>
      <c r="E281" s="49">
        <f t="shared" si="134"/>
        <v>2073037.3599999999</v>
      </c>
      <c r="F281" s="49">
        <f t="shared" si="134"/>
        <v>2073037.3399999999</v>
      </c>
      <c r="G281" s="49">
        <f t="shared" si="134"/>
        <v>0</v>
      </c>
      <c r="H281" s="49">
        <f t="shared" si="134"/>
        <v>0</v>
      </c>
      <c r="I281" s="60">
        <f t="shared" si="134"/>
        <v>2073037.3399999999</v>
      </c>
      <c r="J281" s="49">
        <f t="shared" si="134"/>
        <v>0.02000000001862645</v>
      </c>
      <c r="K281" s="49">
        <f t="shared" si="134"/>
        <v>0.02000000001862645</v>
      </c>
    </row>
    <row r="282" spans="1:11" ht="15" customHeight="1">
      <c r="A282" s="94" t="s">
        <v>212</v>
      </c>
      <c r="B282" s="71"/>
      <c r="C282" s="44" t="s">
        <v>500</v>
      </c>
      <c r="D282" s="60">
        <f>E282</f>
        <v>1925150</v>
      </c>
      <c r="E282" s="46">
        <v>1925150</v>
      </c>
      <c r="F282" s="206">
        <v>1925149.98</v>
      </c>
      <c r="G282" s="49">
        <v>0</v>
      </c>
      <c r="H282" s="49">
        <v>0</v>
      </c>
      <c r="I282" s="176">
        <f>F282</f>
        <v>1925149.98</v>
      </c>
      <c r="J282" s="49">
        <f>D282-I282</f>
        <v>0.02000000001862645</v>
      </c>
      <c r="K282" s="49">
        <f>E282-I282</f>
        <v>0.02000000001862645</v>
      </c>
    </row>
    <row r="283" spans="1:11" ht="67.5">
      <c r="A283" s="94" t="s">
        <v>505</v>
      </c>
      <c r="B283" s="71"/>
      <c r="C283" s="44" t="s">
        <v>499</v>
      </c>
      <c r="D283" s="60">
        <f>E283</f>
        <v>147887.36</v>
      </c>
      <c r="E283" s="46">
        <v>147887.36</v>
      </c>
      <c r="F283" s="206">
        <v>147887.36</v>
      </c>
      <c r="G283" s="49">
        <v>0</v>
      </c>
      <c r="H283" s="49">
        <v>0</v>
      </c>
      <c r="I283" s="176">
        <f>F283</f>
        <v>147887.36</v>
      </c>
      <c r="J283" s="49">
        <f>D283-I283</f>
        <v>0</v>
      </c>
      <c r="K283" s="49">
        <f>E283-I283</f>
        <v>0</v>
      </c>
    </row>
    <row r="284" spans="1:11" ht="12.75">
      <c r="A284" s="101"/>
      <c r="B284" s="72"/>
      <c r="C284" s="47"/>
      <c r="D284" s="60"/>
      <c r="E284" s="49"/>
      <c r="F284" s="49"/>
      <c r="G284" s="49"/>
      <c r="H284" s="49"/>
      <c r="I284" s="176"/>
      <c r="J284" s="49"/>
      <c r="K284" s="49"/>
    </row>
    <row r="285" spans="1:12" ht="21">
      <c r="A285" s="79" t="s">
        <v>432</v>
      </c>
      <c r="B285" s="74"/>
      <c r="C285" s="42" t="s">
        <v>426</v>
      </c>
      <c r="D285" s="177">
        <f aca="true" t="shared" si="135" ref="D285:K285">D286+D288+D291</f>
        <v>4274900</v>
      </c>
      <c r="E285" s="58">
        <f t="shared" si="135"/>
        <v>4274900</v>
      </c>
      <c r="F285" s="43">
        <f t="shared" si="135"/>
        <v>4274900</v>
      </c>
      <c r="G285" s="43">
        <f t="shared" si="135"/>
        <v>0</v>
      </c>
      <c r="H285" s="43">
        <f t="shared" si="135"/>
        <v>0</v>
      </c>
      <c r="I285" s="59">
        <f t="shared" si="135"/>
        <v>4274900</v>
      </c>
      <c r="J285" s="43">
        <f t="shared" si="135"/>
        <v>0</v>
      </c>
      <c r="K285" s="43">
        <f t="shared" si="135"/>
        <v>0</v>
      </c>
      <c r="L285" s="56"/>
    </row>
    <row r="286" spans="1:11" ht="22.5">
      <c r="A286" s="94" t="s">
        <v>286</v>
      </c>
      <c r="B286" s="71"/>
      <c r="C286" s="44" t="s">
        <v>427</v>
      </c>
      <c r="D286" s="60">
        <f>E286</f>
        <v>150186.04</v>
      </c>
      <c r="E286" s="49">
        <f aca="true" t="shared" si="136" ref="E286:K286">E287</f>
        <v>150186.04</v>
      </c>
      <c r="F286" s="49">
        <f t="shared" si="136"/>
        <v>150186.04</v>
      </c>
      <c r="G286" s="49">
        <f t="shared" si="136"/>
        <v>0</v>
      </c>
      <c r="H286" s="49">
        <f t="shared" si="136"/>
        <v>0</v>
      </c>
      <c r="I286" s="60">
        <f t="shared" si="136"/>
        <v>150186.04</v>
      </c>
      <c r="J286" s="49">
        <f t="shared" si="136"/>
        <v>0</v>
      </c>
      <c r="K286" s="49">
        <f t="shared" si="136"/>
        <v>0</v>
      </c>
    </row>
    <row r="287" spans="1:11" ht="23.25" customHeight="1">
      <c r="A287" s="94" t="s">
        <v>215</v>
      </c>
      <c r="B287" s="71"/>
      <c r="C287" s="44" t="s">
        <v>428</v>
      </c>
      <c r="D287" s="60">
        <f>E287</f>
        <v>150186.04</v>
      </c>
      <c r="E287" s="46">
        <v>150186.04</v>
      </c>
      <c r="F287" s="206">
        <v>150186.04</v>
      </c>
      <c r="G287" s="49">
        <v>0</v>
      </c>
      <c r="H287" s="49">
        <v>0</v>
      </c>
      <c r="I287" s="60">
        <f>F287</f>
        <v>150186.04</v>
      </c>
      <c r="J287" s="49">
        <f>D287-I287</f>
        <v>0</v>
      </c>
      <c r="K287" s="49">
        <f>E287-I287</f>
        <v>0</v>
      </c>
    </row>
    <row r="288" spans="1:11" s="57" customFormat="1" ht="12.75">
      <c r="A288" s="94" t="s">
        <v>246</v>
      </c>
      <c r="B288" s="71"/>
      <c r="C288" s="44" t="s">
        <v>508</v>
      </c>
      <c r="D288" s="61">
        <f aca="true" t="shared" si="137" ref="D288:K288">D289+D290</f>
        <v>28447.02</v>
      </c>
      <c r="E288" s="45">
        <f>E289</f>
        <v>28447.02</v>
      </c>
      <c r="F288" s="45">
        <f t="shared" si="137"/>
        <v>28447.02</v>
      </c>
      <c r="G288" s="45">
        <f t="shared" si="137"/>
        <v>0</v>
      </c>
      <c r="H288" s="45">
        <f t="shared" si="137"/>
        <v>0</v>
      </c>
      <c r="I288" s="61">
        <f t="shared" si="137"/>
        <v>28447.02</v>
      </c>
      <c r="J288" s="45">
        <f>J289+J290</f>
        <v>0</v>
      </c>
      <c r="K288" s="45">
        <f t="shared" si="137"/>
        <v>0</v>
      </c>
    </row>
    <row r="289" spans="1:11" s="57" customFormat="1" ht="33.75">
      <c r="A289" s="94" t="s">
        <v>237</v>
      </c>
      <c r="B289" s="71"/>
      <c r="C289" s="44" t="s">
        <v>429</v>
      </c>
      <c r="D289" s="61">
        <f>E289</f>
        <v>28447.02</v>
      </c>
      <c r="E289" s="46">
        <v>28447.02</v>
      </c>
      <c r="F289" s="206">
        <v>28447.02</v>
      </c>
      <c r="G289" s="45">
        <v>0</v>
      </c>
      <c r="H289" s="45">
        <v>0</v>
      </c>
      <c r="I289" s="60">
        <f>F289</f>
        <v>28447.02</v>
      </c>
      <c r="J289" s="49">
        <f>D289-I289</f>
        <v>0</v>
      </c>
      <c r="K289" s="49">
        <f>E289-I289</f>
        <v>0</v>
      </c>
    </row>
    <row r="290" spans="1:11" s="57" customFormat="1" ht="22.5" hidden="1">
      <c r="A290" s="94" t="s">
        <v>322</v>
      </c>
      <c r="B290" s="71"/>
      <c r="C290" s="44" t="s">
        <v>429</v>
      </c>
      <c r="D290" s="61">
        <f>E290</f>
        <v>0</v>
      </c>
      <c r="E290" s="46">
        <v>0</v>
      </c>
      <c r="F290" s="46">
        <v>0</v>
      </c>
      <c r="G290" s="45">
        <v>0</v>
      </c>
      <c r="H290" s="45">
        <v>0</v>
      </c>
      <c r="I290" s="60">
        <f>F290</f>
        <v>0</v>
      </c>
      <c r="J290" s="49">
        <f>D290-I290</f>
        <v>0</v>
      </c>
      <c r="K290" s="49">
        <f>E290-I290</f>
        <v>0</v>
      </c>
    </row>
    <row r="291" spans="1:11" ht="23.25" customHeight="1">
      <c r="A291" s="94" t="s">
        <v>255</v>
      </c>
      <c r="B291" s="71"/>
      <c r="C291" s="44" t="s">
        <v>430</v>
      </c>
      <c r="D291" s="60">
        <f aca="true" t="shared" si="138" ref="D291:K291">D292+D293</f>
        <v>4096266.94</v>
      </c>
      <c r="E291" s="49">
        <f t="shared" si="138"/>
        <v>4096266.94</v>
      </c>
      <c r="F291" s="49">
        <f t="shared" si="138"/>
        <v>4096266.94</v>
      </c>
      <c r="G291" s="49">
        <f t="shared" si="138"/>
        <v>0</v>
      </c>
      <c r="H291" s="49">
        <f t="shared" si="138"/>
        <v>0</v>
      </c>
      <c r="I291" s="60">
        <f t="shared" si="138"/>
        <v>4096266.94</v>
      </c>
      <c r="J291" s="49">
        <f t="shared" si="138"/>
        <v>0</v>
      </c>
      <c r="K291" s="49">
        <f t="shared" si="138"/>
        <v>0</v>
      </c>
    </row>
    <row r="292" spans="1:11" ht="15" customHeight="1">
      <c r="A292" s="94" t="s">
        <v>212</v>
      </c>
      <c r="B292" s="71"/>
      <c r="C292" s="44" t="s">
        <v>501</v>
      </c>
      <c r="D292" s="60">
        <f>E292</f>
        <v>4096266.94</v>
      </c>
      <c r="E292" s="46">
        <v>4096266.94</v>
      </c>
      <c r="F292" s="206">
        <v>4096266.94</v>
      </c>
      <c r="G292" s="49">
        <v>0</v>
      </c>
      <c r="H292" s="49">
        <v>0</v>
      </c>
      <c r="I292" s="176">
        <f>F292</f>
        <v>4096266.94</v>
      </c>
      <c r="J292" s="49">
        <f>D292-I292</f>
        <v>0</v>
      </c>
      <c r="K292" s="49">
        <f>E292-I292</f>
        <v>0</v>
      </c>
    </row>
    <row r="293" spans="1:11" ht="0.75" customHeight="1">
      <c r="A293" s="94" t="s">
        <v>207</v>
      </c>
      <c r="B293" s="71"/>
      <c r="C293" s="44" t="s">
        <v>431</v>
      </c>
      <c r="D293" s="60">
        <f>E293</f>
        <v>0</v>
      </c>
      <c r="E293" s="46">
        <v>0</v>
      </c>
      <c r="F293" s="46">
        <v>0</v>
      </c>
      <c r="G293" s="49">
        <v>0</v>
      </c>
      <c r="H293" s="49">
        <v>0</v>
      </c>
      <c r="I293" s="176">
        <f>F293</f>
        <v>0</v>
      </c>
      <c r="J293" s="49">
        <f>D293-I293</f>
        <v>0</v>
      </c>
      <c r="K293" s="49">
        <f>E293-I293</f>
        <v>0</v>
      </c>
    </row>
    <row r="294" spans="1:11" ht="4.5" customHeight="1">
      <c r="A294" s="101"/>
      <c r="B294" s="72"/>
      <c r="C294" s="47"/>
      <c r="D294" s="60"/>
      <c r="E294" s="49"/>
      <c r="F294" s="49"/>
      <c r="G294" s="49"/>
      <c r="H294" s="49"/>
      <c r="I294" s="176"/>
      <c r="J294" s="49"/>
      <c r="K294" s="49"/>
    </row>
    <row r="295" spans="1:11" ht="43.5" customHeight="1">
      <c r="A295" s="79" t="s">
        <v>229</v>
      </c>
      <c r="B295" s="75"/>
      <c r="C295" s="53" t="s">
        <v>150</v>
      </c>
      <c r="D295" s="177">
        <f>D296</f>
        <v>196328.96</v>
      </c>
      <c r="E295" s="58">
        <f>E297</f>
        <v>196328.96</v>
      </c>
      <c r="F295" s="58">
        <f>F297</f>
        <v>195667.76</v>
      </c>
      <c r="G295" s="58">
        <f>G297</f>
        <v>0</v>
      </c>
      <c r="H295" s="58">
        <f>H297</f>
        <v>0</v>
      </c>
      <c r="I295" s="177">
        <f>I297</f>
        <v>195667.76</v>
      </c>
      <c r="J295" s="58">
        <f>D295-I295</f>
        <v>661.1999999999825</v>
      </c>
      <c r="K295" s="58">
        <f>E295-I295</f>
        <v>661.1999999999825</v>
      </c>
    </row>
    <row r="296" spans="1:11" ht="22.5" customHeight="1">
      <c r="A296" s="94" t="s">
        <v>286</v>
      </c>
      <c r="B296" s="71"/>
      <c r="C296" s="44" t="s">
        <v>277</v>
      </c>
      <c r="D296" s="60">
        <f>D297</f>
        <v>196328.96</v>
      </c>
      <c r="E296" s="49">
        <f>E297</f>
        <v>196328.96</v>
      </c>
      <c r="F296" s="49">
        <f>F297</f>
        <v>195667.76</v>
      </c>
      <c r="G296" s="49">
        <f>G297</f>
        <v>0</v>
      </c>
      <c r="H296" s="49">
        <f>H297</f>
        <v>0</v>
      </c>
      <c r="I296" s="60">
        <f>I297</f>
        <v>195667.76</v>
      </c>
      <c r="J296" s="49">
        <f>D296-I296</f>
        <v>661.1999999999825</v>
      </c>
      <c r="K296" s="49">
        <f>E296-I296</f>
        <v>661.1999999999825</v>
      </c>
    </row>
    <row r="297" spans="1:11" ht="24.75" customHeight="1">
      <c r="A297" s="94" t="s">
        <v>215</v>
      </c>
      <c r="B297" s="71"/>
      <c r="C297" s="44" t="s">
        <v>151</v>
      </c>
      <c r="D297" s="60">
        <f>E297</f>
        <v>196328.96</v>
      </c>
      <c r="E297" s="46">
        <v>196328.96</v>
      </c>
      <c r="F297" s="206">
        <v>195667.76</v>
      </c>
      <c r="G297" s="49">
        <v>0</v>
      </c>
      <c r="H297" s="49">
        <v>0</v>
      </c>
      <c r="I297" s="176">
        <f>F297</f>
        <v>195667.76</v>
      </c>
      <c r="J297" s="49">
        <f>D297-I297</f>
        <v>661.1999999999825</v>
      </c>
      <c r="K297" s="49">
        <f>E297-I297</f>
        <v>661.1999999999825</v>
      </c>
    </row>
    <row r="298" spans="1:11" ht="4.5" customHeight="1">
      <c r="A298" s="101"/>
      <c r="B298" s="72"/>
      <c r="C298" s="47"/>
      <c r="D298" s="60"/>
      <c r="E298" s="49"/>
      <c r="F298" s="49"/>
      <c r="G298" s="49"/>
      <c r="H298" s="49"/>
      <c r="I298" s="176"/>
      <c r="J298" s="49"/>
      <c r="K298" s="49"/>
    </row>
    <row r="299" spans="1:11" ht="21">
      <c r="A299" s="79" t="s">
        <v>353</v>
      </c>
      <c r="B299" s="74"/>
      <c r="C299" s="42" t="s">
        <v>354</v>
      </c>
      <c r="D299" s="177">
        <f aca="true" t="shared" si="139" ref="D299:K300">D300</f>
        <v>338596.34</v>
      </c>
      <c r="E299" s="58">
        <f t="shared" si="139"/>
        <v>338596.34</v>
      </c>
      <c r="F299" s="43">
        <f t="shared" si="139"/>
        <v>338596.34</v>
      </c>
      <c r="G299" s="43">
        <f t="shared" si="139"/>
        <v>0</v>
      </c>
      <c r="H299" s="43">
        <f t="shared" si="139"/>
        <v>0</v>
      </c>
      <c r="I299" s="59">
        <f t="shared" si="139"/>
        <v>338596.34</v>
      </c>
      <c r="J299" s="43">
        <f t="shared" si="139"/>
        <v>0</v>
      </c>
      <c r="K299" s="43">
        <f t="shared" si="139"/>
        <v>0</v>
      </c>
    </row>
    <row r="300" spans="1:11" ht="22.5">
      <c r="A300" s="94" t="s">
        <v>255</v>
      </c>
      <c r="B300" s="71"/>
      <c r="C300" s="44" t="s">
        <v>482</v>
      </c>
      <c r="D300" s="60">
        <f>D301</f>
        <v>338596.34</v>
      </c>
      <c r="E300" s="49">
        <f t="shared" si="139"/>
        <v>338596.34</v>
      </c>
      <c r="F300" s="49">
        <f t="shared" si="139"/>
        <v>338596.34</v>
      </c>
      <c r="G300" s="49">
        <f t="shared" si="139"/>
        <v>0</v>
      </c>
      <c r="H300" s="49">
        <f t="shared" si="139"/>
        <v>0</v>
      </c>
      <c r="I300" s="60">
        <f t="shared" si="139"/>
        <v>338596.34</v>
      </c>
      <c r="J300" s="49">
        <f t="shared" si="139"/>
        <v>0</v>
      </c>
      <c r="K300" s="49">
        <f t="shared" si="139"/>
        <v>0</v>
      </c>
    </row>
    <row r="301" spans="1:11" ht="12.75">
      <c r="A301" s="94" t="s">
        <v>212</v>
      </c>
      <c r="B301" s="71"/>
      <c r="C301" s="44" t="s">
        <v>483</v>
      </c>
      <c r="D301" s="60">
        <f>E301</f>
        <v>338596.34</v>
      </c>
      <c r="E301" s="46">
        <v>338596.34</v>
      </c>
      <c r="F301" s="206">
        <v>338596.34</v>
      </c>
      <c r="G301" s="49">
        <v>0</v>
      </c>
      <c r="H301" s="49">
        <v>0</v>
      </c>
      <c r="I301" s="176">
        <f>F301</f>
        <v>338596.34</v>
      </c>
      <c r="J301" s="49">
        <f>D301-I301</f>
        <v>0</v>
      </c>
      <c r="K301" s="49">
        <f>E301-I301</f>
        <v>0</v>
      </c>
    </row>
    <row r="302" spans="1:11" ht="4.5" customHeight="1">
      <c r="A302" s="101"/>
      <c r="B302" s="72"/>
      <c r="C302" s="44"/>
      <c r="D302" s="60"/>
      <c r="E302" s="45"/>
      <c r="F302" s="45"/>
      <c r="G302" s="49"/>
      <c r="H302" s="49"/>
      <c r="I302" s="176"/>
      <c r="J302" s="49"/>
      <c r="K302" s="49"/>
    </row>
    <row r="303" spans="1:11" ht="24" customHeight="1">
      <c r="A303" s="79" t="s">
        <v>115</v>
      </c>
      <c r="B303" s="75"/>
      <c r="C303" s="53" t="s">
        <v>152</v>
      </c>
      <c r="D303" s="177">
        <f aca="true" t="shared" si="140" ref="D303:K304">D304</f>
        <v>30000</v>
      </c>
      <c r="E303" s="58">
        <f t="shared" si="140"/>
        <v>30000</v>
      </c>
      <c r="F303" s="58">
        <f t="shared" si="140"/>
        <v>30000</v>
      </c>
      <c r="G303" s="58">
        <f t="shared" si="140"/>
        <v>0</v>
      </c>
      <c r="H303" s="58">
        <f t="shared" si="140"/>
        <v>0</v>
      </c>
      <c r="I303" s="177">
        <f t="shared" si="140"/>
        <v>30000</v>
      </c>
      <c r="J303" s="58">
        <f>D303-I303</f>
        <v>0</v>
      </c>
      <c r="K303" s="58">
        <f>E303-I303</f>
        <v>0</v>
      </c>
    </row>
    <row r="304" spans="1:11" ht="22.5" customHeight="1">
      <c r="A304" s="94" t="s">
        <v>255</v>
      </c>
      <c r="B304" s="71"/>
      <c r="C304" s="44" t="s">
        <v>278</v>
      </c>
      <c r="D304" s="60">
        <f>D305</f>
        <v>30000</v>
      </c>
      <c r="E304" s="49">
        <f t="shared" si="140"/>
        <v>30000</v>
      </c>
      <c r="F304" s="49">
        <f t="shared" si="140"/>
        <v>30000</v>
      </c>
      <c r="G304" s="49">
        <f t="shared" si="140"/>
        <v>0</v>
      </c>
      <c r="H304" s="49">
        <f t="shared" si="140"/>
        <v>0</v>
      </c>
      <c r="I304" s="60">
        <f t="shared" si="140"/>
        <v>30000</v>
      </c>
      <c r="J304" s="49">
        <f t="shared" si="140"/>
        <v>0</v>
      </c>
      <c r="K304" s="49">
        <f t="shared" si="140"/>
        <v>0</v>
      </c>
    </row>
    <row r="305" spans="1:11" ht="19.5" customHeight="1">
      <c r="A305" s="94" t="s">
        <v>212</v>
      </c>
      <c r="B305" s="71"/>
      <c r="C305" s="44" t="s">
        <v>153</v>
      </c>
      <c r="D305" s="60">
        <v>30000</v>
      </c>
      <c r="E305" s="46">
        <v>30000</v>
      </c>
      <c r="F305" s="206">
        <v>30000</v>
      </c>
      <c r="G305" s="49">
        <v>0</v>
      </c>
      <c r="H305" s="49">
        <v>0</v>
      </c>
      <c r="I305" s="176">
        <f>F305</f>
        <v>30000</v>
      </c>
      <c r="J305" s="49">
        <f>D305-I305</f>
        <v>0</v>
      </c>
      <c r="K305" s="49">
        <f>E305-I305</f>
        <v>0</v>
      </c>
    </row>
    <row r="306" spans="1:11" ht="4.5" customHeight="1">
      <c r="A306" s="101"/>
      <c r="B306" s="72"/>
      <c r="C306" s="47"/>
      <c r="D306" s="60"/>
      <c r="E306" s="49"/>
      <c r="F306" s="49"/>
      <c r="G306" s="49"/>
      <c r="H306" s="49"/>
      <c r="I306" s="176"/>
      <c r="J306" s="49"/>
      <c r="K306" s="49"/>
    </row>
    <row r="307" spans="1:11" ht="41.25" customHeight="1">
      <c r="A307" s="79" t="s">
        <v>110</v>
      </c>
      <c r="B307" s="74"/>
      <c r="C307" s="53" t="s">
        <v>154</v>
      </c>
      <c r="D307" s="177">
        <f aca="true" t="shared" si="141" ref="D307:K308">D308</f>
        <v>170000</v>
      </c>
      <c r="E307" s="58">
        <f t="shared" si="141"/>
        <v>170000</v>
      </c>
      <c r="F307" s="58">
        <f t="shared" si="141"/>
        <v>170000</v>
      </c>
      <c r="G307" s="58">
        <f t="shared" si="141"/>
        <v>0</v>
      </c>
      <c r="H307" s="58">
        <f t="shared" si="141"/>
        <v>0</v>
      </c>
      <c r="I307" s="177">
        <f t="shared" si="141"/>
        <v>170000</v>
      </c>
      <c r="J307" s="58">
        <f>J308</f>
        <v>0</v>
      </c>
      <c r="K307" s="58">
        <f>K308</f>
        <v>0</v>
      </c>
    </row>
    <row r="308" spans="1:11" ht="22.5" customHeight="1">
      <c r="A308" s="94" t="s">
        <v>255</v>
      </c>
      <c r="B308" s="71"/>
      <c r="C308" s="44" t="s">
        <v>279</v>
      </c>
      <c r="D308" s="60">
        <f>D309</f>
        <v>170000</v>
      </c>
      <c r="E308" s="49">
        <f t="shared" si="141"/>
        <v>170000</v>
      </c>
      <c r="F308" s="49">
        <f t="shared" si="141"/>
        <v>170000</v>
      </c>
      <c r="G308" s="49">
        <f t="shared" si="141"/>
        <v>0</v>
      </c>
      <c r="H308" s="49">
        <f t="shared" si="141"/>
        <v>0</v>
      </c>
      <c r="I308" s="60">
        <f t="shared" si="141"/>
        <v>170000</v>
      </c>
      <c r="J308" s="49">
        <f t="shared" si="141"/>
        <v>0</v>
      </c>
      <c r="K308" s="49">
        <f t="shared" si="141"/>
        <v>0</v>
      </c>
    </row>
    <row r="309" spans="1:11" ht="13.5" customHeight="1">
      <c r="A309" s="94" t="s">
        <v>212</v>
      </c>
      <c r="B309" s="71"/>
      <c r="C309" s="44" t="s">
        <v>155</v>
      </c>
      <c r="D309" s="60">
        <f>E309</f>
        <v>170000</v>
      </c>
      <c r="E309" s="46">
        <v>170000</v>
      </c>
      <c r="F309" s="206">
        <v>170000</v>
      </c>
      <c r="G309" s="49">
        <v>0</v>
      </c>
      <c r="H309" s="49">
        <v>0</v>
      </c>
      <c r="I309" s="60">
        <f>F309</f>
        <v>170000</v>
      </c>
      <c r="J309" s="49">
        <f>D309-I309</f>
        <v>0</v>
      </c>
      <c r="K309" s="49">
        <f>E309-I309</f>
        <v>0</v>
      </c>
    </row>
    <row r="310" spans="1:11" ht="4.5" customHeight="1">
      <c r="A310" s="101"/>
      <c r="B310" s="72"/>
      <c r="C310" s="44"/>
      <c r="D310" s="60"/>
      <c r="E310" s="45"/>
      <c r="F310" s="45"/>
      <c r="G310" s="49"/>
      <c r="H310" s="49"/>
      <c r="I310" s="176"/>
      <c r="J310" s="49"/>
      <c r="K310" s="49"/>
    </row>
    <row r="311" spans="1:11" ht="0.75" customHeight="1">
      <c r="A311" s="79" t="s">
        <v>353</v>
      </c>
      <c r="B311" s="74"/>
      <c r="C311" s="53" t="s">
        <v>354</v>
      </c>
      <c r="D311" s="177">
        <f aca="true" t="shared" si="142" ref="D311:K312">D312</f>
        <v>0</v>
      </c>
      <c r="E311" s="58">
        <f t="shared" si="142"/>
        <v>0</v>
      </c>
      <c r="F311" s="58">
        <f t="shared" si="142"/>
        <v>0</v>
      </c>
      <c r="G311" s="58">
        <f t="shared" si="142"/>
        <v>0</v>
      </c>
      <c r="H311" s="58">
        <f t="shared" si="142"/>
        <v>0</v>
      </c>
      <c r="I311" s="177">
        <f t="shared" si="142"/>
        <v>0</v>
      </c>
      <c r="J311" s="58">
        <f>J312</f>
        <v>0</v>
      </c>
      <c r="K311" s="58">
        <f>K312</f>
        <v>0</v>
      </c>
    </row>
    <row r="312" spans="1:11" ht="22.5" customHeight="1" hidden="1">
      <c r="A312" s="94" t="s">
        <v>255</v>
      </c>
      <c r="B312" s="71"/>
      <c r="C312" s="44" t="s">
        <v>355</v>
      </c>
      <c r="D312" s="60">
        <f>D313</f>
        <v>0</v>
      </c>
      <c r="E312" s="49">
        <f t="shared" si="142"/>
        <v>0</v>
      </c>
      <c r="F312" s="49">
        <f t="shared" si="142"/>
        <v>0</v>
      </c>
      <c r="G312" s="49">
        <f t="shared" si="142"/>
        <v>0</v>
      </c>
      <c r="H312" s="49">
        <f t="shared" si="142"/>
        <v>0</v>
      </c>
      <c r="I312" s="60">
        <f t="shared" si="142"/>
        <v>0</v>
      </c>
      <c r="J312" s="49">
        <f t="shared" si="142"/>
        <v>0</v>
      </c>
      <c r="K312" s="49">
        <f t="shared" si="142"/>
        <v>0</v>
      </c>
    </row>
    <row r="313" spans="1:11" ht="13.5" customHeight="1" hidden="1">
      <c r="A313" s="94" t="s">
        <v>212</v>
      </c>
      <c r="B313" s="71"/>
      <c r="C313" s="44" t="s">
        <v>356</v>
      </c>
      <c r="D313" s="60">
        <f>E313</f>
        <v>0</v>
      </c>
      <c r="E313" s="46">
        <v>0</v>
      </c>
      <c r="F313" s="46">
        <v>0</v>
      </c>
      <c r="G313" s="49">
        <v>0</v>
      </c>
      <c r="H313" s="49">
        <v>0</v>
      </c>
      <c r="I313" s="60">
        <f>F313</f>
        <v>0</v>
      </c>
      <c r="J313" s="49">
        <f>D313-I313</f>
        <v>0</v>
      </c>
      <c r="K313" s="49">
        <f>E313-I313</f>
        <v>0</v>
      </c>
    </row>
    <row r="314" spans="1:11" ht="0.75" customHeight="1" hidden="1">
      <c r="A314" s="101"/>
      <c r="B314" s="72"/>
      <c r="C314" s="44"/>
      <c r="D314" s="60"/>
      <c r="E314" s="45"/>
      <c r="F314" s="45"/>
      <c r="G314" s="49"/>
      <c r="H314" s="49"/>
      <c r="I314" s="176"/>
      <c r="J314" s="49"/>
      <c r="K314" s="49"/>
    </row>
    <row r="315" spans="1:12" ht="20.25" customHeight="1">
      <c r="A315" s="96" t="s">
        <v>295</v>
      </c>
      <c r="B315" s="73"/>
      <c r="C315" s="50" t="s">
        <v>164</v>
      </c>
      <c r="D315" s="51">
        <f>D316+D320+D323</f>
        <v>8075812</v>
      </c>
      <c r="E315" s="51">
        <f>E316+E320+E323</f>
        <v>8075812</v>
      </c>
      <c r="F315" s="51">
        <f aca="true" t="shared" si="143" ref="F315:K315">F316+F320+F323</f>
        <v>8008860.04</v>
      </c>
      <c r="G315" s="51">
        <f>G316+G320+G323</f>
        <v>0</v>
      </c>
      <c r="H315" s="51">
        <f>H316+H320+H323</f>
        <v>0</v>
      </c>
      <c r="I315" s="51">
        <f>I316+I320+I323</f>
        <v>8008860.04</v>
      </c>
      <c r="J315" s="51">
        <f t="shared" si="143"/>
        <v>66951.96</v>
      </c>
      <c r="K315" s="51">
        <f t="shared" si="143"/>
        <v>66951.96</v>
      </c>
      <c r="L315" s="56"/>
    </row>
    <row r="316" spans="1:11" ht="22.5" customHeight="1">
      <c r="A316" s="100" t="s">
        <v>236</v>
      </c>
      <c r="B316" s="68"/>
      <c r="C316" s="40" t="s">
        <v>171</v>
      </c>
      <c r="D316" s="51">
        <f>D317+D318+D319</f>
        <v>7292088</v>
      </c>
      <c r="E316" s="51">
        <f>E317+E318+E319</f>
        <v>7292088</v>
      </c>
      <c r="F316" s="51">
        <f aca="true" t="shared" si="144" ref="F316:K316">F317+F318+F319</f>
        <v>7280714.05</v>
      </c>
      <c r="G316" s="51">
        <f t="shared" si="144"/>
        <v>0</v>
      </c>
      <c r="H316" s="51">
        <f t="shared" si="144"/>
        <v>0</v>
      </c>
      <c r="I316" s="51">
        <f t="shared" si="144"/>
        <v>7280714.05</v>
      </c>
      <c r="J316" s="51">
        <f t="shared" si="144"/>
        <v>11373.950000000044</v>
      </c>
      <c r="K316" s="51">
        <f t="shared" si="144"/>
        <v>11373.950000000044</v>
      </c>
    </row>
    <row r="317" spans="1:11" ht="23.25" customHeight="1">
      <c r="A317" s="97" t="s">
        <v>205</v>
      </c>
      <c r="B317" s="68"/>
      <c r="C317" s="40" t="s">
        <v>172</v>
      </c>
      <c r="D317" s="51">
        <f>E317</f>
        <v>5585166</v>
      </c>
      <c r="E317" s="41">
        <f>E338+E352</f>
        <v>5585166</v>
      </c>
      <c r="F317" s="41">
        <f aca="true" t="shared" si="145" ref="F317:K317">F338+F352</f>
        <v>5582040.08</v>
      </c>
      <c r="G317" s="41">
        <f t="shared" si="145"/>
        <v>0</v>
      </c>
      <c r="H317" s="41">
        <f t="shared" si="145"/>
        <v>0</v>
      </c>
      <c r="I317" s="51">
        <f t="shared" si="145"/>
        <v>5582040.08</v>
      </c>
      <c r="J317" s="41">
        <f t="shared" si="145"/>
        <v>3125.9199999999983</v>
      </c>
      <c r="K317" s="41">
        <f t="shared" si="145"/>
        <v>3125.9199999999983</v>
      </c>
    </row>
    <row r="318" spans="1:11" ht="33.75" customHeight="1">
      <c r="A318" s="97" t="s">
        <v>310</v>
      </c>
      <c r="B318" s="68"/>
      <c r="C318" s="40" t="s">
        <v>309</v>
      </c>
      <c r="D318" s="51">
        <f>E318</f>
        <v>20165</v>
      </c>
      <c r="E318" s="41">
        <f>E339</f>
        <v>20165</v>
      </c>
      <c r="F318" s="41">
        <f aca="true" t="shared" si="146" ref="F318:K318">F339</f>
        <v>20165</v>
      </c>
      <c r="G318" s="41">
        <f>G339</f>
        <v>0</v>
      </c>
      <c r="H318" s="41">
        <f>H339</f>
        <v>0</v>
      </c>
      <c r="I318" s="51">
        <f>I339</f>
        <v>20165</v>
      </c>
      <c r="J318" s="41">
        <f t="shared" si="146"/>
        <v>0</v>
      </c>
      <c r="K318" s="41">
        <f t="shared" si="146"/>
        <v>0</v>
      </c>
    </row>
    <row r="319" spans="1:11" ht="44.25" customHeight="1">
      <c r="A319" s="97" t="s">
        <v>231</v>
      </c>
      <c r="B319" s="68"/>
      <c r="C319" s="40" t="s">
        <v>170</v>
      </c>
      <c r="D319" s="51">
        <f>E319</f>
        <v>1686757</v>
      </c>
      <c r="E319" s="41">
        <f>E340+E353</f>
        <v>1686757</v>
      </c>
      <c r="F319" s="41">
        <f aca="true" t="shared" si="147" ref="F319:K319">F340+F353</f>
        <v>1678508.97</v>
      </c>
      <c r="G319" s="41">
        <f t="shared" si="147"/>
        <v>0</v>
      </c>
      <c r="H319" s="41">
        <f t="shared" si="147"/>
        <v>0</v>
      </c>
      <c r="I319" s="51">
        <f t="shared" si="147"/>
        <v>1678508.97</v>
      </c>
      <c r="J319" s="41">
        <f t="shared" si="147"/>
        <v>8248.030000000046</v>
      </c>
      <c r="K319" s="41">
        <f t="shared" si="147"/>
        <v>8248.030000000046</v>
      </c>
    </row>
    <row r="320" spans="1:11" ht="33" customHeight="1">
      <c r="A320" s="100" t="s">
        <v>235</v>
      </c>
      <c r="B320" s="68"/>
      <c r="C320" s="40" t="s">
        <v>173</v>
      </c>
      <c r="D320" s="51">
        <f>E320</f>
        <v>774954</v>
      </c>
      <c r="E320" s="51">
        <f>E321+E322</f>
        <v>774954</v>
      </c>
      <c r="F320" s="51">
        <f aca="true" t="shared" si="148" ref="F320:K320">F321+F322</f>
        <v>719375.99</v>
      </c>
      <c r="G320" s="51">
        <f t="shared" si="148"/>
        <v>0</v>
      </c>
      <c r="H320" s="51">
        <f t="shared" si="148"/>
        <v>0</v>
      </c>
      <c r="I320" s="51">
        <f t="shared" si="148"/>
        <v>719375.99</v>
      </c>
      <c r="J320" s="51">
        <f t="shared" si="148"/>
        <v>55578.009999999966</v>
      </c>
      <c r="K320" s="51">
        <f t="shared" si="148"/>
        <v>55578.009999999966</v>
      </c>
    </row>
    <row r="321" spans="1:11" ht="22.5" customHeight="1">
      <c r="A321" s="97" t="s">
        <v>215</v>
      </c>
      <c r="B321" s="68"/>
      <c r="C321" s="40" t="s">
        <v>165</v>
      </c>
      <c r="D321" s="51">
        <f>E321</f>
        <v>464943</v>
      </c>
      <c r="E321" s="41">
        <f>E343+E356+E329+E333</f>
        <v>464943</v>
      </c>
      <c r="F321" s="41">
        <f aca="true" t="shared" si="149" ref="F321:K321">F343+F356+F329+F333</f>
        <v>432045.79000000004</v>
      </c>
      <c r="G321" s="41">
        <f t="shared" si="149"/>
        <v>0</v>
      </c>
      <c r="H321" s="41">
        <f t="shared" si="149"/>
        <v>0</v>
      </c>
      <c r="I321" s="51">
        <f t="shared" si="149"/>
        <v>432045.79000000004</v>
      </c>
      <c r="J321" s="41">
        <f t="shared" si="149"/>
        <v>32897.20999999998</v>
      </c>
      <c r="K321" s="41">
        <f t="shared" si="149"/>
        <v>32897.20999999998</v>
      </c>
    </row>
    <row r="322" spans="1:11" ht="24" customHeight="1">
      <c r="A322" s="97" t="s">
        <v>232</v>
      </c>
      <c r="B322" s="68"/>
      <c r="C322" s="40" t="s">
        <v>168</v>
      </c>
      <c r="D322" s="51">
        <f aca="true" t="shared" si="150" ref="D322:K322">D344</f>
        <v>310011</v>
      </c>
      <c r="E322" s="41">
        <f t="shared" si="150"/>
        <v>310011</v>
      </c>
      <c r="F322" s="41">
        <f t="shared" si="150"/>
        <v>287330.2</v>
      </c>
      <c r="G322" s="41">
        <f t="shared" si="150"/>
        <v>0</v>
      </c>
      <c r="H322" s="41">
        <f t="shared" si="150"/>
        <v>0</v>
      </c>
      <c r="I322" s="51">
        <f t="shared" si="150"/>
        <v>287330.2</v>
      </c>
      <c r="J322" s="41">
        <f t="shared" si="150"/>
        <v>22680.79999999999</v>
      </c>
      <c r="K322" s="41">
        <f t="shared" si="150"/>
        <v>22680.79999999999</v>
      </c>
    </row>
    <row r="323" spans="1:11" ht="15.75" customHeight="1">
      <c r="A323" s="170" t="s">
        <v>374</v>
      </c>
      <c r="B323" s="68"/>
      <c r="C323" s="40" t="s">
        <v>169</v>
      </c>
      <c r="D323" s="51">
        <f>D324+D325</f>
        <v>8770</v>
      </c>
      <c r="E323" s="51">
        <f>E324+E325</f>
        <v>8770</v>
      </c>
      <c r="F323" s="51">
        <f aca="true" t="shared" si="151" ref="F323:K323">F324+F325</f>
        <v>8770</v>
      </c>
      <c r="G323" s="51">
        <f>G324+G325</f>
        <v>0</v>
      </c>
      <c r="H323" s="51">
        <f>H324+H325</f>
        <v>0</v>
      </c>
      <c r="I323" s="51">
        <f>I324+I325</f>
        <v>8770</v>
      </c>
      <c r="J323" s="51">
        <f t="shared" si="151"/>
        <v>0</v>
      </c>
      <c r="K323" s="51">
        <f t="shared" si="151"/>
        <v>0</v>
      </c>
    </row>
    <row r="324" spans="1:11" ht="21.75" customHeight="1" hidden="1">
      <c r="A324" s="97" t="s">
        <v>233</v>
      </c>
      <c r="B324" s="68"/>
      <c r="C324" s="40" t="s">
        <v>166</v>
      </c>
      <c r="D324" s="51">
        <f>D347</f>
        <v>0</v>
      </c>
      <c r="E324" s="41">
        <f>E347</f>
        <v>0</v>
      </c>
      <c r="F324" s="41">
        <f aca="true" t="shared" si="152" ref="F324:K325">F347</f>
        <v>0</v>
      </c>
      <c r="G324" s="41">
        <f aca="true" t="shared" si="153" ref="G324:I325">G347</f>
        <v>0</v>
      </c>
      <c r="H324" s="41">
        <f t="shared" si="153"/>
        <v>0</v>
      </c>
      <c r="I324" s="51">
        <f t="shared" si="153"/>
        <v>0</v>
      </c>
      <c r="J324" s="41">
        <f t="shared" si="152"/>
        <v>0</v>
      </c>
      <c r="K324" s="41">
        <f t="shared" si="152"/>
        <v>0</v>
      </c>
    </row>
    <row r="325" spans="1:11" ht="15" customHeight="1">
      <c r="A325" s="97" t="s">
        <v>234</v>
      </c>
      <c r="B325" s="68"/>
      <c r="C325" s="40" t="s">
        <v>167</v>
      </c>
      <c r="D325" s="51">
        <f>D348</f>
        <v>8770</v>
      </c>
      <c r="E325" s="41">
        <f>E348</f>
        <v>8770</v>
      </c>
      <c r="F325" s="41">
        <f t="shared" si="152"/>
        <v>8770</v>
      </c>
      <c r="G325" s="41">
        <f t="shared" si="153"/>
        <v>0</v>
      </c>
      <c r="H325" s="41">
        <f t="shared" si="153"/>
        <v>0</v>
      </c>
      <c r="I325" s="51">
        <f t="shared" si="153"/>
        <v>8770</v>
      </c>
      <c r="J325" s="41">
        <f t="shared" si="152"/>
        <v>0</v>
      </c>
      <c r="K325" s="41">
        <f t="shared" si="152"/>
        <v>0</v>
      </c>
    </row>
    <row r="326" spans="1:11" ht="13.5" customHeight="1">
      <c r="A326" s="94"/>
      <c r="B326" s="71"/>
      <c r="C326" s="44"/>
      <c r="D326" s="61"/>
      <c r="E326" s="45"/>
      <c r="F326" s="45"/>
      <c r="G326" s="45"/>
      <c r="H326" s="45"/>
      <c r="I326" s="61"/>
      <c r="J326" s="45"/>
      <c r="K326" s="45"/>
    </row>
    <row r="327" spans="1:11" ht="34.5" customHeight="1" hidden="1">
      <c r="A327" s="185" t="s">
        <v>340</v>
      </c>
      <c r="B327" s="69"/>
      <c r="C327" s="42" t="s">
        <v>343</v>
      </c>
      <c r="D327" s="177">
        <f>D328</f>
        <v>0</v>
      </c>
      <c r="E327" s="58">
        <f aca="true" t="shared" si="154" ref="E327:K327">E328+E330</f>
        <v>0</v>
      </c>
      <c r="F327" s="58">
        <f t="shared" si="154"/>
        <v>0</v>
      </c>
      <c r="G327" s="58">
        <f t="shared" si="154"/>
        <v>0</v>
      </c>
      <c r="H327" s="58">
        <f t="shared" si="154"/>
        <v>0</v>
      </c>
      <c r="I327" s="177">
        <f t="shared" si="154"/>
        <v>0</v>
      </c>
      <c r="J327" s="58">
        <f t="shared" si="154"/>
        <v>0</v>
      </c>
      <c r="K327" s="58">
        <f t="shared" si="154"/>
        <v>0</v>
      </c>
    </row>
    <row r="328" spans="1:11" ht="23.25" customHeight="1" hidden="1">
      <c r="A328" s="93" t="s">
        <v>286</v>
      </c>
      <c r="B328" s="71"/>
      <c r="C328" s="44" t="s">
        <v>342</v>
      </c>
      <c r="D328" s="61">
        <f>E328</f>
        <v>0</v>
      </c>
      <c r="E328" s="45">
        <f aca="true" t="shared" si="155" ref="E328:K328">E329</f>
        <v>0</v>
      </c>
      <c r="F328" s="45">
        <f t="shared" si="155"/>
        <v>0</v>
      </c>
      <c r="G328" s="45">
        <f t="shared" si="155"/>
        <v>0</v>
      </c>
      <c r="H328" s="45">
        <f t="shared" si="155"/>
        <v>0</v>
      </c>
      <c r="I328" s="61">
        <f t="shared" si="155"/>
        <v>0</v>
      </c>
      <c r="J328" s="45">
        <f t="shared" si="155"/>
        <v>0</v>
      </c>
      <c r="K328" s="45">
        <f t="shared" si="155"/>
        <v>0</v>
      </c>
    </row>
    <row r="329" spans="1:11" ht="23.25" customHeight="1" hidden="1">
      <c r="A329" s="94" t="s">
        <v>286</v>
      </c>
      <c r="B329" s="71"/>
      <c r="C329" s="44" t="s">
        <v>341</v>
      </c>
      <c r="D329" s="61">
        <f>E329</f>
        <v>0</v>
      </c>
      <c r="E329" s="46">
        <v>0</v>
      </c>
      <c r="F329" s="46">
        <v>0</v>
      </c>
      <c r="G329" s="45">
        <v>0</v>
      </c>
      <c r="H329" s="45">
        <v>0</v>
      </c>
      <c r="I329" s="61">
        <f>F329</f>
        <v>0</v>
      </c>
      <c r="J329" s="45">
        <f>D329-I329</f>
        <v>0</v>
      </c>
      <c r="K329" s="45">
        <f>E329-I329</f>
        <v>0</v>
      </c>
    </row>
    <row r="330" spans="1:11" ht="11.25" customHeight="1" hidden="1">
      <c r="A330" s="101"/>
      <c r="B330" s="72"/>
      <c r="C330" s="47"/>
      <c r="D330" s="60"/>
      <c r="E330" s="49"/>
      <c r="F330" s="49"/>
      <c r="G330" s="49"/>
      <c r="H330" s="49"/>
      <c r="I330" s="176"/>
      <c r="J330" s="49"/>
      <c r="K330" s="49"/>
    </row>
    <row r="331" spans="1:11" ht="0.75" customHeight="1">
      <c r="A331" s="79" t="s">
        <v>221</v>
      </c>
      <c r="B331" s="75"/>
      <c r="C331" s="53" t="s">
        <v>313</v>
      </c>
      <c r="D331" s="177">
        <f>D332</f>
        <v>0</v>
      </c>
      <c r="E331" s="58">
        <f aca="true" t="shared" si="156" ref="E331:K331">E332</f>
        <v>0</v>
      </c>
      <c r="F331" s="58">
        <f t="shared" si="156"/>
        <v>0</v>
      </c>
      <c r="G331" s="58">
        <f t="shared" si="156"/>
        <v>0</v>
      </c>
      <c r="H331" s="58">
        <f t="shared" si="156"/>
        <v>0</v>
      </c>
      <c r="I331" s="177">
        <f t="shared" si="156"/>
        <v>0</v>
      </c>
      <c r="J331" s="58">
        <f t="shared" si="156"/>
        <v>0</v>
      </c>
      <c r="K331" s="58">
        <f t="shared" si="156"/>
        <v>0</v>
      </c>
    </row>
    <row r="332" spans="1:11" ht="21" customHeight="1" hidden="1">
      <c r="A332" s="93" t="s">
        <v>286</v>
      </c>
      <c r="B332" s="72"/>
      <c r="C332" s="44" t="s">
        <v>314</v>
      </c>
      <c r="D332" s="61">
        <f>E332</f>
        <v>0</v>
      </c>
      <c r="E332" s="45">
        <f>E333</f>
        <v>0</v>
      </c>
      <c r="F332" s="45">
        <f aca="true" t="shared" si="157" ref="F332:K332">F333</f>
        <v>0</v>
      </c>
      <c r="G332" s="45">
        <f t="shared" si="157"/>
        <v>0</v>
      </c>
      <c r="H332" s="45">
        <f t="shared" si="157"/>
        <v>0</v>
      </c>
      <c r="I332" s="61">
        <f t="shared" si="157"/>
        <v>0</v>
      </c>
      <c r="J332" s="45">
        <f t="shared" si="157"/>
        <v>0</v>
      </c>
      <c r="K332" s="45">
        <f t="shared" si="157"/>
        <v>0</v>
      </c>
    </row>
    <row r="333" spans="1:11" ht="22.5" customHeight="1" hidden="1">
      <c r="A333" s="94" t="s">
        <v>286</v>
      </c>
      <c r="B333" s="72"/>
      <c r="C333" s="44" t="s">
        <v>315</v>
      </c>
      <c r="D333" s="61">
        <f>E333</f>
        <v>0</v>
      </c>
      <c r="E333" s="46">
        <v>0</v>
      </c>
      <c r="F333" s="46">
        <v>0</v>
      </c>
      <c r="G333" s="45">
        <v>0</v>
      </c>
      <c r="H333" s="45">
        <v>0</v>
      </c>
      <c r="I333" s="61">
        <f>F333</f>
        <v>0</v>
      </c>
      <c r="J333" s="45">
        <f>D333-I333</f>
        <v>0</v>
      </c>
      <c r="K333" s="45">
        <f>E333-I333</f>
        <v>0</v>
      </c>
    </row>
    <row r="334" spans="1:11" ht="22.5" customHeight="1" hidden="1">
      <c r="A334" s="101"/>
      <c r="B334" s="72"/>
      <c r="C334" s="47"/>
      <c r="D334" s="60"/>
      <c r="E334" s="49"/>
      <c r="F334" s="49"/>
      <c r="G334" s="49"/>
      <c r="H334" s="49"/>
      <c r="I334" s="176"/>
      <c r="J334" s="49"/>
      <c r="K334" s="49"/>
    </row>
    <row r="335" spans="1:11" ht="34.5" customHeight="1">
      <c r="A335" s="188" t="s">
        <v>230</v>
      </c>
      <c r="B335" s="75"/>
      <c r="C335" s="42" t="s">
        <v>156</v>
      </c>
      <c r="D335" s="80">
        <f aca="true" t="shared" si="158" ref="D335:K335">D338+D340+D343+D344+D347+D348+D339</f>
        <v>7916612</v>
      </c>
      <c r="E335" s="80">
        <f t="shared" si="158"/>
        <v>7916612</v>
      </c>
      <c r="F335" s="59">
        <f t="shared" si="158"/>
        <v>7878556.180000001</v>
      </c>
      <c r="G335" s="59">
        <f t="shared" si="158"/>
        <v>0</v>
      </c>
      <c r="H335" s="59">
        <f t="shared" si="158"/>
        <v>0</v>
      </c>
      <c r="I335" s="59">
        <f t="shared" si="158"/>
        <v>7878556.180000001</v>
      </c>
      <c r="J335" s="59">
        <f t="shared" si="158"/>
        <v>38055.82000000001</v>
      </c>
      <c r="K335" s="59">
        <f t="shared" si="158"/>
        <v>38055.82000000001</v>
      </c>
    </row>
    <row r="336" spans="1:11" ht="54.75" customHeight="1">
      <c r="A336" s="94" t="s">
        <v>299</v>
      </c>
      <c r="B336" s="71"/>
      <c r="C336" s="44" t="s">
        <v>281</v>
      </c>
      <c r="D336" s="60">
        <f aca="true" t="shared" si="159" ref="D336:K336">D337</f>
        <v>7179688</v>
      </c>
      <c r="E336" s="60">
        <f t="shared" si="159"/>
        <v>7179688</v>
      </c>
      <c r="F336" s="60">
        <f>F337</f>
        <v>7176019.45</v>
      </c>
      <c r="G336" s="60">
        <f t="shared" si="159"/>
        <v>0</v>
      </c>
      <c r="H336" s="60">
        <f t="shared" si="159"/>
        <v>0</v>
      </c>
      <c r="I336" s="60">
        <f t="shared" si="159"/>
        <v>7176019.45</v>
      </c>
      <c r="J336" s="60">
        <f t="shared" si="159"/>
        <v>3668.5500000000466</v>
      </c>
      <c r="K336" s="60">
        <f t="shared" si="159"/>
        <v>3668.5500000000466</v>
      </c>
    </row>
    <row r="337" spans="1:11" ht="22.5" customHeight="1">
      <c r="A337" s="94" t="s">
        <v>236</v>
      </c>
      <c r="B337" s="71"/>
      <c r="C337" s="44" t="s">
        <v>280</v>
      </c>
      <c r="D337" s="60">
        <f aca="true" t="shared" si="160" ref="D337:K337">D338+D339+D340</f>
        <v>7179688</v>
      </c>
      <c r="E337" s="60">
        <f>E338+E339+E340</f>
        <v>7179688</v>
      </c>
      <c r="F337" s="60">
        <f t="shared" si="160"/>
        <v>7176019.45</v>
      </c>
      <c r="G337" s="60">
        <f t="shared" si="160"/>
        <v>0</v>
      </c>
      <c r="H337" s="60">
        <f t="shared" si="160"/>
        <v>0</v>
      </c>
      <c r="I337" s="60">
        <f t="shared" si="160"/>
        <v>7176019.45</v>
      </c>
      <c r="J337" s="60">
        <f t="shared" si="160"/>
        <v>3668.5500000000466</v>
      </c>
      <c r="K337" s="60">
        <f t="shared" si="160"/>
        <v>3668.5500000000466</v>
      </c>
    </row>
    <row r="338" spans="1:11" ht="23.25" customHeight="1">
      <c r="A338" s="94" t="s">
        <v>205</v>
      </c>
      <c r="B338" s="71"/>
      <c r="C338" s="44" t="s">
        <v>157</v>
      </c>
      <c r="D338" s="60">
        <f>E338</f>
        <v>5498866</v>
      </c>
      <c r="E338" s="46">
        <v>5498866</v>
      </c>
      <c r="F338" s="206">
        <v>5497399.75</v>
      </c>
      <c r="G338" s="49">
        <v>0</v>
      </c>
      <c r="H338" s="49">
        <v>0</v>
      </c>
      <c r="I338" s="176">
        <f>F338</f>
        <v>5497399.75</v>
      </c>
      <c r="J338" s="49">
        <f>D338-I338</f>
        <v>1466.25</v>
      </c>
      <c r="K338" s="49">
        <f>E338-I338</f>
        <v>1466.25</v>
      </c>
    </row>
    <row r="339" spans="1:11" ht="33" customHeight="1">
      <c r="A339" s="94" t="s">
        <v>310</v>
      </c>
      <c r="B339" s="71"/>
      <c r="C339" s="44" t="s">
        <v>308</v>
      </c>
      <c r="D339" s="60">
        <f>E339</f>
        <v>20165</v>
      </c>
      <c r="E339" s="46">
        <v>20165</v>
      </c>
      <c r="F339" s="206">
        <v>20165</v>
      </c>
      <c r="G339" s="49">
        <v>0</v>
      </c>
      <c r="H339" s="49">
        <v>0</v>
      </c>
      <c r="I339" s="176">
        <f>F339</f>
        <v>20165</v>
      </c>
      <c r="J339" s="49">
        <f>D339-I339</f>
        <v>0</v>
      </c>
      <c r="K339" s="49">
        <f>E339-I339</f>
        <v>0</v>
      </c>
    </row>
    <row r="340" spans="1:11" ht="21.75" customHeight="1">
      <c r="A340" s="94" t="s">
        <v>231</v>
      </c>
      <c r="B340" s="71"/>
      <c r="C340" s="44" t="s">
        <v>158</v>
      </c>
      <c r="D340" s="60">
        <f>E340</f>
        <v>1660657</v>
      </c>
      <c r="E340" s="46">
        <v>1660657</v>
      </c>
      <c r="F340" s="206">
        <v>1658454.7</v>
      </c>
      <c r="G340" s="49">
        <v>0</v>
      </c>
      <c r="H340" s="49">
        <v>0</v>
      </c>
      <c r="I340" s="176">
        <f>F340</f>
        <v>1658454.7</v>
      </c>
      <c r="J340" s="49">
        <f>D340-I340</f>
        <v>2202.3000000000466</v>
      </c>
      <c r="K340" s="49">
        <f>E340-I340</f>
        <v>2202.3000000000466</v>
      </c>
    </row>
    <row r="341" spans="1:11" ht="10.5" customHeight="1">
      <c r="A341" s="94" t="s">
        <v>286</v>
      </c>
      <c r="B341" s="71"/>
      <c r="C341" s="44" t="s">
        <v>285</v>
      </c>
      <c r="D341" s="61">
        <f aca="true" t="shared" si="161" ref="D341:K341">D342</f>
        <v>728154</v>
      </c>
      <c r="E341" s="61">
        <f t="shared" si="161"/>
        <v>728154</v>
      </c>
      <c r="F341" s="61">
        <f t="shared" si="161"/>
        <v>693766.73</v>
      </c>
      <c r="G341" s="60">
        <f t="shared" si="161"/>
        <v>0</v>
      </c>
      <c r="H341" s="60">
        <f t="shared" si="161"/>
        <v>0</v>
      </c>
      <c r="I341" s="60">
        <f t="shared" si="161"/>
        <v>693766.73</v>
      </c>
      <c r="J341" s="60">
        <f t="shared" si="161"/>
        <v>34387.26999999996</v>
      </c>
      <c r="K341" s="60">
        <f t="shared" si="161"/>
        <v>34387.26999999996</v>
      </c>
    </row>
    <row r="342" spans="1:11" ht="24" customHeight="1">
      <c r="A342" s="94" t="s">
        <v>286</v>
      </c>
      <c r="B342" s="71"/>
      <c r="C342" s="44" t="s">
        <v>284</v>
      </c>
      <c r="D342" s="60">
        <f aca="true" t="shared" si="162" ref="D342:K342">D343+D344</f>
        <v>728154</v>
      </c>
      <c r="E342" s="60">
        <f t="shared" si="162"/>
        <v>728154</v>
      </c>
      <c r="F342" s="60">
        <f t="shared" si="162"/>
        <v>693766.73</v>
      </c>
      <c r="G342" s="60">
        <f t="shared" si="162"/>
        <v>0</v>
      </c>
      <c r="H342" s="60">
        <f t="shared" si="162"/>
        <v>0</v>
      </c>
      <c r="I342" s="60">
        <f t="shared" si="162"/>
        <v>693766.73</v>
      </c>
      <c r="J342" s="60">
        <f t="shared" si="162"/>
        <v>34387.26999999996</v>
      </c>
      <c r="K342" s="60">
        <f t="shared" si="162"/>
        <v>34387.26999999996</v>
      </c>
    </row>
    <row r="343" spans="1:11" ht="24.75" customHeight="1">
      <c r="A343" s="94" t="s">
        <v>215</v>
      </c>
      <c r="B343" s="71"/>
      <c r="C343" s="44" t="s">
        <v>159</v>
      </c>
      <c r="D343" s="60">
        <f>E343</f>
        <v>418143</v>
      </c>
      <c r="E343" s="46">
        <v>418143</v>
      </c>
      <c r="F343" s="206">
        <v>406436.53</v>
      </c>
      <c r="G343" s="49">
        <v>0</v>
      </c>
      <c r="H343" s="49">
        <v>0</v>
      </c>
      <c r="I343" s="176">
        <f>F343</f>
        <v>406436.53</v>
      </c>
      <c r="J343" s="49">
        <f>D343-I343</f>
        <v>11706.469999999972</v>
      </c>
      <c r="K343" s="49">
        <f>E343-I343</f>
        <v>11706.469999999972</v>
      </c>
    </row>
    <row r="344" spans="1:11" ht="28.5" customHeight="1">
      <c r="A344" s="94" t="s">
        <v>232</v>
      </c>
      <c r="B344" s="71"/>
      <c r="C344" s="44" t="s">
        <v>160</v>
      </c>
      <c r="D344" s="61">
        <f>E344</f>
        <v>310011</v>
      </c>
      <c r="E344" s="46">
        <v>310011</v>
      </c>
      <c r="F344" s="206">
        <v>287330.2</v>
      </c>
      <c r="G344" s="45">
        <v>0</v>
      </c>
      <c r="H344" s="45">
        <v>0</v>
      </c>
      <c r="I344" s="176">
        <f>F344</f>
        <v>287330.2</v>
      </c>
      <c r="J344" s="49">
        <f>D344-I344</f>
        <v>22680.79999999999</v>
      </c>
      <c r="K344" s="49">
        <f>E344-I344</f>
        <v>22680.79999999999</v>
      </c>
    </row>
    <row r="345" spans="1:11" ht="13.5" customHeight="1">
      <c r="A345" s="102" t="s">
        <v>374</v>
      </c>
      <c r="B345" s="71"/>
      <c r="C345" s="44" t="s">
        <v>282</v>
      </c>
      <c r="D345" s="61">
        <f>D346</f>
        <v>8770</v>
      </c>
      <c r="E345" s="61">
        <f aca="true" t="shared" si="163" ref="E345:K345">E346</f>
        <v>8770</v>
      </c>
      <c r="F345" s="61">
        <f t="shared" si="163"/>
        <v>8770</v>
      </c>
      <c r="G345" s="61">
        <f t="shared" si="163"/>
        <v>0</v>
      </c>
      <c r="H345" s="61">
        <f t="shared" si="163"/>
        <v>0</v>
      </c>
      <c r="I345" s="61">
        <f t="shared" si="163"/>
        <v>8770</v>
      </c>
      <c r="J345" s="61">
        <f t="shared" si="163"/>
        <v>0</v>
      </c>
      <c r="K345" s="61">
        <f t="shared" si="163"/>
        <v>0</v>
      </c>
    </row>
    <row r="346" spans="1:11" ht="12.75" customHeight="1">
      <c r="A346" s="102" t="s">
        <v>287</v>
      </c>
      <c r="B346" s="71"/>
      <c r="C346" s="44" t="s">
        <v>283</v>
      </c>
      <c r="D346" s="61">
        <f>D347+D348</f>
        <v>8770</v>
      </c>
      <c r="E346" s="61">
        <f aca="true" t="shared" si="164" ref="E346:K346">E347+E348</f>
        <v>8770</v>
      </c>
      <c r="F346" s="61">
        <f t="shared" si="164"/>
        <v>8770</v>
      </c>
      <c r="G346" s="61">
        <f t="shared" si="164"/>
        <v>0</v>
      </c>
      <c r="H346" s="61">
        <f t="shared" si="164"/>
        <v>0</v>
      </c>
      <c r="I346" s="61">
        <f t="shared" si="164"/>
        <v>8770</v>
      </c>
      <c r="J346" s="61">
        <f t="shared" si="164"/>
        <v>0</v>
      </c>
      <c r="K346" s="61">
        <f t="shared" si="164"/>
        <v>0</v>
      </c>
    </row>
    <row r="347" spans="1:11" ht="22.5" hidden="1">
      <c r="A347" s="94" t="s">
        <v>233</v>
      </c>
      <c r="B347" s="71"/>
      <c r="C347" s="44" t="s">
        <v>161</v>
      </c>
      <c r="D347" s="61">
        <f>E347</f>
        <v>0</v>
      </c>
      <c r="E347" s="46"/>
      <c r="F347" s="46"/>
      <c r="G347" s="45">
        <v>0</v>
      </c>
      <c r="H347" s="45">
        <v>0</v>
      </c>
      <c r="I347" s="176">
        <f>F347</f>
        <v>0</v>
      </c>
      <c r="J347" s="49">
        <f>D347-I347</f>
        <v>0</v>
      </c>
      <c r="K347" s="49">
        <f>E347-I347</f>
        <v>0</v>
      </c>
    </row>
    <row r="348" spans="1:11" ht="12.75">
      <c r="A348" s="94" t="s">
        <v>234</v>
      </c>
      <c r="B348" s="71"/>
      <c r="C348" s="44" t="s">
        <v>162</v>
      </c>
      <c r="D348" s="61">
        <f>E348</f>
        <v>8770</v>
      </c>
      <c r="E348" s="46">
        <v>8770</v>
      </c>
      <c r="F348" s="206">
        <v>8770</v>
      </c>
      <c r="G348" s="45">
        <v>0</v>
      </c>
      <c r="H348" s="45">
        <v>0</v>
      </c>
      <c r="I348" s="176">
        <f>F348</f>
        <v>8770</v>
      </c>
      <c r="J348" s="49">
        <f>D348-I348</f>
        <v>0</v>
      </c>
      <c r="K348" s="49">
        <f>E348-I348</f>
        <v>0</v>
      </c>
    </row>
    <row r="349" spans="1:11" ht="52.5">
      <c r="A349" s="103" t="s">
        <v>307</v>
      </c>
      <c r="B349" s="81"/>
      <c r="C349" s="42" t="s">
        <v>470</v>
      </c>
      <c r="D349" s="177">
        <f aca="true" t="shared" si="165" ref="D349:J349">D350+D354</f>
        <v>159200</v>
      </c>
      <c r="E349" s="58">
        <f t="shared" si="165"/>
        <v>159200</v>
      </c>
      <c r="F349" s="43">
        <f t="shared" si="165"/>
        <v>130303.86</v>
      </c>
      <c r="G349" s="43">
        <f t="shared" si="165"/>
        <v>0</v>
      </c>
      <c r="H349" s="43">
        <f t="shared" si="165"/>
        <v>0</v>
      </c>
      <c r="I349" s="59">
        <f t="shared" si="165"/>
        <v>130303.86</v>
      </c>
      <c r="J349" s="43">
        <f t="shared" si="165"/>
        <v>28896.139999999996</v>
      </c>
      <c r="K349" s="43">
        <f>K350+K354</f>
        <v>28896.139999999996</v>
      </c>
    </row>
    <row r="350" spans="1:11" ht="56.25">
      <c r="A350" s="94" t="s">
        <v>299</v>
      </c>
      <c r="B350" s="82"/>
      <c r="C350" s="44" t="s">
        <v>467</v>
      </c>
      <c r="D350" s="60">
        <f>D351</f>
        <v>112400</v>
      </c>
      <c r="E350" s="49">
        <f aca="true" t="shared" si="166" ref="E350:K350">E351</f>
        <v>112400</v>
      </c>
      <c r="F350" s="49">
        <f t="shared" si="166"/>
        <v>104694.6</v>
      </c>
      <c r="G350" s="49">
        <f t="shared" si="166"/>
        <v>0</v>
      </c>
      <c r="H350" s="49">
        <f t="shared" si="166"/>
        <v>0</v>
      </c>
      <c r="I350" s="60">
        <f t="shared" si="166"/>
        <v>104694.6</v>
      </c>
      <c r="J350" s="49">
        <f t="shared" si="166"/>
        <v>7705.399999999994</v>
      </c>
      <c r="K350" s="49">
        <f t="shared" si="166"/>
        <v>7705.399999999994</v>
      </c>
    </row>
    <row r="351" spans="1:11" ht="22.5">
      <c r="A351" s="94" t="s">
        <v>236</v>
      </c>
      <c r="B351" s="82"/>
      <c r="C351" s="44" t="s">
        <v>468</v>
      </c>
      <c r="D351" s="60">
        <f aca="true" t="shared" si="167" ref="D351:I351">D352+D353</f>
        <v>112400</v>
      </c>
      <c r="E351" s="49">
        <f t="shared" si="167"/>
        <v>112400</v>
      </c>
      <c r="F351" s="49">
        <f t="shared" si="167"/>
        <v>104694.6</v>
      </c>
      <c r="G351" s="49">
        <f t="shared" si="167"/>
        <v>0</v>
      </c>
      <c r="H351" s="49">
        <f t="shared" si="167"/>
        <v>0</v>
      </c>
      <c r="I351" s="60">
        <f t="shared" si="167"/>
        <v>104694.6</v>
      </c>
      <c r="J351" s="49">
        <f>D351-I351</f>
        <v>7705.399999999994</v>
      </c>
      <c r="K351" s="49">
        <f>E351-I351</f>
        <v>7705.399999999994</v>
      </c>
    </row>
    <row r="352" spans="1:11" ht="22.5">
      <c r="A352" s="94" t="s">
        <v>205</v>
      </c>
      <c r="B352" s="82"/>
      <c r="C352" s="44" t="s">
        <v>469</v>
      </c>
      <c r="D352" s="60">
        <f>E352</f>
        <v>86300</v>
      </c>
      <c r="E352" s="46">
        <v>86300</v>
      </c>
      <c r="F352" s="206">
        <v>84640.33</v>
      </c>
      <c r="G352" s="49">
        <v>0</v>
      </c>
      <c r="H352" s="49">
        <v>0</v>
      </c>
      <c r="I352" s="176">
        <f>F352</f>
        <v>84640.33</v>
      </c>
      <c r="J352" s="49">
        <f>D352-I352</f>
        <v>1659.6699999999983</v>
      </c>
      <c r="K352" s="49">
        <f>E352-I352</f>
        <v>1659.6699999999983</v>
      </c>
    </row>
    <row r="353" spans="1:11" ht="30" customHeight="1">
      <c r="A353" s="94" t="s">
        <v>231</v>
      </c>
      <c r="B353" s="82"/>
      <c r="C353" s="44" t="s">
        <v>471</v>
      </c>
      <c r="D353" s="60">
        <f>E353</f>
        <v>26100</v>
      </c>
      <c r="E353" s="46">
        <v>26100</v>
      </c>
      <c r="F353" s="206">
        <v>20054.27</v>
      </c>
      <c r="G353" s="49">
        <v>0</v>
      </c>
      <c r="H353" s="49">
        <v>0</v>
      </c>
      <c r="I353" s="176">
        <f>F353</f>
        <v>20054.27</v>
      </c>
      <c r="J353" s="49">
        <f>D353-I353</f>
        <v>6045.73</v>
      </c>
      <c r="K353" s="49">
        <f>E353-I353</f>
        <v>6045.73</v>
      </c>
    </row>
    <row r="354" spans="1:11" ht="22.5">
      <c r="A354" s="94" t="s">
        <v>286</v>
      </c>
      <c r="B354" s="82"/>
      <c r="C354" s="44" t="s">
        <v>472</v>
      </c>
      <c r="D354" s="60">
        <f>D355</f>
        <v>46800</v>
      </c>
      <c r="E354" s="49">
        <f aca="true" t="shared" si="168" ref="E354:H355">E355</f>
        <v>46800</v>
      </c>
      <c r="F354" s="49">
        <f t="shared" si="168"/>
        <v>25609.26</v>
      </c>
      <c r="G354" s="49">
        <f t="shared" si="168"/>
        <v>0</v>
      </c>
      <c r="H354" s="49">
        <f t="shared" si="168"/>
        <v>0</v>
      </c>
      <c r="I354" s="60">
        <f>I355</f>
        <v>25609.26</v>
      </c>
      <c r="J354" s="49">
        <f>J355</f>
        <v>21190.74</v>
      </c>
      <c r="K354" s="49">
        <f>K355</f>
        <v>21190.74</v>
      </c>
    </row>
    <row r="355" spans="1:11" ht="22.5">
      <c r="A355" s="94" t="s">
        <v>286</v>
      </c>
      <c r="B355" s="82"/>
      <c r="C355" s="44" t="s">
        <v>473</v>
      </c>
      <c r="D355" s="60">
        <f>D356</f>
        <v>46800</v>
      </c>
      <c r="E355" s="49">
        <f>E356</f>
        <v>46800</v>
      </c>
      <c r="F355" s="49">
        <f>F356</f>
        <v>25609.26</v>
      </c>
      <c r="G355" s="49">
        <f t="shared" si="168"/>
        <v>0</v>
      </c>
      <c r="H355" s="49">
        <f t="shared" si="168"/>
        <v>0</v>
      </c>
      <c r="I355" s="60">
        <f>I356</f>
        <v>25609.26</v>
      </c>
      <c r="J355" s="49">
        <f>D355-I355</f>
        <v>21190.74</v>
      </c>
      <c r="K355" s="49">
        <f>E355-I355</f>
        <v>21190.74</v>
      </c>
    </row>
    <row r="356" spans="1:11" ht="24.75" customHeight="1">
      <c r="A356" s="94" t="s">
        <v>215</v>
      </c>
      <c r="B356" s="82"/>
      <c r="C356" s="44" t="s">
        <v>474</v>
      </c>
      <c r="D356" s="60">
        <f>E356</f>
        <v>46800</v>
      </c>
      <c r="E356" s="46">
        <v>46800</v>
      </c>
      <c r="F356" s="206">
        <v>25609.26</v>
      </c>
      <c r="G356" s="49">
        <v>0</v>
      </c>
      <c r="H356" s="49">
        <v>0</v>
      </c>
      <c r="I356" s="176">
        <f>F356</f>
        <v>25609.26</v>
      </c>
      <c r="J356" s="49">
        <f>D356-I356</f>
        <v>21190.74</v>
      </c>
      <c r="K356" s="49">
        <f>E356-I356</f>
        <v>21190.74</v>
      </c>
    </row>
    <row r="357" spans="1:11" ht="6.75" customHeight="1">
      <c r="A357" s="101"/>
      <c r="B357" s="72"/>
      <c r="C357" s="47"/>
      <c r="D357" s="60"/>
      <c r="E357" s="49"/>
      <c r="F357" s="49"/>
      <c r="G357" s="49"/>
      <c r="H357" s="49"/>
      <c r="I357" s="176"/>
      <c r="J357" s="49"/>
      <c r="K357" s="49"/>
    </row>
    <row r="358" spans="1:11" ht="12.75">
      <c r="A358" s="96" t="s">
        <v>296</v>
      </c>
      <c r="B358" s="78"/>
      <c r="C358" s="50" t="s">
        <v>239</v>
      </c>
      <c r="D358" s="51">
        <f aca="true" t="shared" si="169" ref="D358:K358">D359+D364</f>
        <v>48025100</v>
      </c>
      <c r="E358" s="51">
        <f t="shared" si="169"/>
        <v>48025100</v>
      </c>
      <c r="F358" s="51">
        <f t="shared" si="169"/>
        <v>42719260.44</v>
      </c>
      <c r="G358" s="51">
        <f t="shared" si="169"/>
        <v>0</v>
      </c>
      <c r="H358" s="51">
        <f t="shared" si="169"/>
        <v>0</v>
      </c>
      <c r="I358" s="51">
        <f t="shared" si="169"/>
        <v>42719260.44</v>
      </c>
      <c r="J358" s="51">
        <f t="shared" si="169"/>
        <v>5305839.5600000005</v>
      </c>
      <c r="K358" s="51">
        <f t="shared" si="169"/>
        <v>5305839.5600000005</v>
      </c>
    </row>
    <row r="359" spans="1:11" ht="12.75" customHeight="1">
      <c r="A359" s="100" t="s">
        <v>251</v>
      </c>
      <c r="B359" s="73"/>
      <c r="C359" s="50" t="s">
        <v>244</v>
      </c>
      <c r="D359" s="51">
        <f>D360+D361+D362+D363</f>
        <v>11091988.65</v>
      </c>
      <c r="E359" s="51">
        <f>E360+E361+E362+E363</f>
        <v>11091988.65</v>
      </c>
      <c r="F359" s="51">
        <f aca="true" t="shared" si="170" ref="F359:K359">F360+F361+F362+F363</f>
        <v>9091188.99</v>
      </c>
      <c r="G359" s="51">
        <f t="shared" si="170"/>
        <v>0</v>
      </c>
      <c r="H359" s="51">
        <f t="shared" si="170"/>
        <v>0</v>
      </c>
      <c r="I359" s="51">
        <f t="shared" si="170"/>
        <v>9091188.99</v>
      </c>
      <c r="J359" s="51">
        <f t="shared" si="170"/>
        <v>2000799.66</v>
      </c>
      <c r="K359" s="51">
        <f t="shared" si="170"/>
        <v>2000799.66</v>
      </c>
    </row>
    <row r="360" spans="1:11" ht="23.25" customHeight="1">
      <c r="A360" s="100" t="s">
        <v>245</v>
      </c>
      <c r="B360" s="73"/>
      <c r="C360" s="50" t="s">
        <v>252</v>
      </c>
      <c r="D360" s="51">
        <f>D426</f>
        <v>2125569.94</v>
      </c>
      <c r="E360" s="51">
        <f>E426</f>
        <v>2125569.94</v>
      </c>
      <c r="F360" s="51">
        <f aca="true" t="shared" si="171" ref="F360:K360">F426</f>
        <v>2012047.22</v>
      </c>
      <c r="G360" s="51">
        <f>G426</f>
        <v>0</v>
      </c>
      <c r="H360" s="51">
        <f>H426</f>
        <v>0</v>
      </c>
      <c r="I360" s="51">
        <f>I426</f>
        <v>2012047.22</v>
      </c>
      <c r="J360" s="51">
        <f t="shared" si="171"/>
        <v>113522.71999999997</v>
      </c>
      <c r="K360" s="51">
        <f t="shared" si="171"/>
        <v>113522.71999999997</v>
      </c>
    </row>
    <row r="361" spans="1:11" ht="33.75" customHeight="1">
      <c r="A361" s="100" t="s">
        <v>237</v>
      </c>
      <c r="B361" s="73"/>
      <c r="C361" s="50" t="s">
        <v>243</v>
      </c>
      <c r="D361" s="51">
        <f aca="true" t="shared" si="172" ref="D361:K361">D371</f>
        <v>7951418.71</v>
      </c>
      <c r="E361" s="51">
        <f>E371</f>
        <v>7951418.71</v>
      </c>
      <c r="F361" s="51">
        <f t="shared" si="172"/>
        <v>7064141.77</v>
      </c>
      <c r="G361" s="51">
        <f t="shared" si="172"/>
        <v>0</v>
      </c>
      <c r="H361" s="51">
        <f t="shared" si="172"/>
        <v>0</v>
      </c>
      <c r="I361" s="51">
        <f t="shared" si="172"/>
        <v>7064141.77</v>
      </c>
      <c r="J361" s="51">
        <f t="shared" si="172"/>
        <v>887276.94</v>
      </c>
      <c r="K361" s="51">
        <f t="shared" si="172"/>
        <v>887276.94</v>
      </c>
    </row>
    <row r="362" spans="1:11" ht="31.5">
      <c r="A362" s="100" t="s">
        <v>237</v>
      </c>
      <c r="B362" s="73"/>
      <c r="C362" s="50" t="s">
        <v>572</v>
      </c>
      <c r="D362" s="51">
        <f>D372</f>
        <v>1000000</v>
      </c>
      <c r="E362" s="51">
        <f aca="true" t="shared" si="173" ref="E362:K362">E372</f>
        <v>1000000</v>
      </c>
      <c r="F362" s="51">
        <f t="shared" si="173"/>
        <v>0</v>
      </c>
      <c r="G362" s="51">
        <f t="shared" si="173"/>
        <v>0</v>
      </c>
      <c r="H362" s="51">
        <f t="shared" si="173"/>
        <v>0</v>
      </c>
      <c r="I362" s="51">
        <f t="shared" si="173"/>
        <v>0</v>
      </c>
      <c r="J362" s="51">
        <f t="shared" si="173"/>
        <v>1000000</v>
      </c>
      <c r="K362" s="51">
        <f t="shared" si="173"/>
        <v>1000000</v>
      </c>
    </row>
    <row r="363" spans="1:11" ht="12.75">
      <c r="A363" s="100" t="s">
        <v>574</v>
      </c>
      <c r="B363" s="73"/>
      <c r="C363" s="50" t="s">
        <v>576</v>
      </c>
      <c r="D363" s="51">
        <f>D373</f>
        <v>15000</v>
      </c>
      <c r="E363" s="51">
        <f>E373</f>
        <v>15000</v>
      </c>
      <c r="F363" s="51">
        <f aca="true" t="shared" si="174" ref="F363:K363">F373</f>
        <v>15000</v>
      </c>
      <c r="G363" s="51">
        <f t="shared" si="174"/>
        <v>0</v>
      </c>
      <c r="H363" s="51">
        <f t="shared" si="174"/>
        <v>0</v>
      </c>
      <c r="I363" s="51">
        <f t="shared" si="174"/>
        <v>15000</v>
      </c>
      <c r="J363" s="51">
        <f t="shared" si="174"/>
        <v>0</v>
      </c>
      <c r="K363" s="51">
        <f t="shared" si="174"/>
        <v>0</v>
      </c>
    </row>
    <row r="364" spans="1:11" ht="21" customHeight="1">
      <c r="A364" s="100" t="s">
        <v>255</v>
      </c>
      <c r="B364" s="210"/>
      <c r="C364" s="50" t="s">
        <v>242</v>
      </c>
      <c r="D364" s="51">
        <f>E364</f>
        <v>36933111.35</v>
      </c>
      <c r="E364" s="51">
        <f>E365+E367</f>
        <v>36933111.35</v>
      </c>
      <c r="F364" s="51">
        <f aca="true" t="shared" si="175" ref="F364:K364">F365+F367</f>
        <v>33628071.449999996</v>
      </c>
      <c r="G364" s="51">
        <f t="shared" si="175"/>
        <v>0</v>
      </c>
      <c r="H364" s="51">
        <f t="shared" si="175"/>
        <v>0</v>
      </c>
      <c r="I364" s="51">
        <f t="shared" si="175"/>
        <v>33628071.449999996</v>
      </c>
      <c r="J364" s="51">
        <f t="shared" si="175"/>
        <v>3305039.900000001</v>
      </c>
      <c r="K364" s="51">
        <f t="shared" si="175"/>
        <v>3305039.900000001</v>
      </c>
    </row>
    <row r="365" spans="1:11" ht="12" customHeight="1">
      <c r="A365" s="100" t="s">
        <v>212</v>
      </c>
      <c r="B365" s="210"/>
      <c r="C365" s="50" t="s">
        <v>241</v>
      </c>
      <c r="D365" s="51">
        <f>D375+D422</f>
        <v>36374480.35</v>
      </c>
      <c r="E365" s="51">
        <f>E375+E422</f>
        <v>36374480.35</v>
      </c>
      <c r="F365" s="51">
        <f aca="true" t="shared" si="176" ref="F365:K365">F375+F422</f>
        <v>33089365.47</v>
      </c>
      <c r="G365" s="51">
        <f t="shared" si="176"/>
        <v>0</v>
      </c>
      <c r="H365" s="51">
        <f t="shared" si="176"/>
        <v>0</v>
      </c>
      <c r="I365" s="51">
        <f t="shared" si="176"/>
        <v>33089365.47</v>
      </c>
      <c r="J365" s="51">
        <f t="shared" si="176"/>
        <v>3285114.880000001</v>
      </c>
      <c r="K365" s="51">
        <f t="shared" si="176"/>
        <v>3285114.880000001</v>
      </c>
    </row>
    <row r="366" spans="1:11" ht="31.5" customHeight="1" hidden="1">
      <c r="A366" s="100" t="s">
        <v>214</v>
      </c>
      <c r="B366" s="210"/>
      <c r="C366" s="50" t="s">
        <v>240</v>
      </c>
      <c r="D366" s="51" t="e">
        <f>#REF!</f>
        <v>#REF!</v>
      </c>
      <c r="E366" s="51" t="e">
        <f>#REF!</f>
        <v>#REF!</v>
      </c>
      <c r="F366" s="51" t="e">
        <f>#REF!</f>
        <v>#REF!</v>
      </c>
      <c r="G366" s="51" t="e">
        <f>#REF!</f>
        <v>#REF!</v>
      </c>
      <c r="H366" s="51" t="e">
        <f>#REF!</f>
        <v>#REF!</v>
      </c>
      <c r="I366" s="51" t="e">
        <f>#REF!</f>
        <v>#REF!</v>
      </c>
      <c r="J366" s="51" t="e">
        <f>#REF!</f>
        <v>#REF!</v>
      </c>
      <c r="K366" s="51" t="e">
        <f>#REF!</f>
        <v>#REF!</v>
      </c>
    </row>
    <row r="367" spans="1:11" ht="63">
      <c r="A367" s="211" t="s">
        <v>509</v>
      </c>
      <c r="B367" s="212"/>
      <c r="C367" s="213" t="s">
        <v>481</v>
      </c>
      <c r="D367" s="51">
        <f>E367</f>
        <v>558631</v>
      </c>
      <c r="E367" s="51">
        <f>E376</f>
        <v>558631</v>
      </c>
      <c r="F367" s="51">
        <f aca="true" t="shared" si="177" ref="F367:K367">F376</f>
        <v>538705.98</v>
      </c>
      <c r="G367" s="51">
        <f t="shared" si="177"/>
        <v>0</v>
      </c>
      <c r="H367" s="51">
        <f t="shared" si="177"/>
        <v>0</v>
      </c>
      <c r="I367" s="51">
        <f t="shared" si="177"/>
        <v>538705.98</v>
      </c>
      <c r="J367" s="51">
        <f t="shared" si="177"/>
        <v>19925.02000000002</v>
      </c>
      <c r="K367" s="51">
        <f t="shared" si="177"/>
        <v>19925.02000000002</v>
      </c>
    </row>
    <row r="368" spans="1:11" ht="9" customHeight="1">
      <c r="A368" s="94"/>
      <c r="B368" s="72"/>
      <c r="C368" s="47"/>
      <c r="D368" s="60"/>
      <c r="E368" s="49"/>
      <c r="F368" s="49"/>
      <c r="G368" s="49"/>
      <c r="H368" s="49"/>
      <c r="I368" s="176"/>
      <c r="J368" s="49"/>
      <c r="K368" s="49"/>
    </row>
    <row r="369" spans="1:11" ht="15" customHeight="1">
      <c r="A369" s="189" t="s">
        <v>297</v>
      </c>
      <c r="B369" s="83"/>
      <c r="C369" s="62" t="s">
        <v>248</v>
      </c>
      <c r="D369" s="59">
        <f aca="true" t="shared" si="178" ref="D369:K369">D370+D374</f>
        <v>43993300</v>
      </c>
      <c r="E369" s="59">
        <f t="shared" si="178"/>
        <v>43993300</v>
      </c>
      <c r="F369" s="59">
        <f t="shared" si="178"/>
        <v>39915355.32</v>
      </c>
      <c r="G369" s="59">
        <f t="shared" si="178"/>
        <v>0</v>
      </c>
      <c r="H369" s="59">
        <f t="shared" si="178"/>
        <v>0</v>
      </c>
      <c r="I369" s="59">
        <f t="shared" si="178"/>
        <v>39915355.32</v>
      </c>
      <c r="J369" s="59">
        <f t="shared" si="178"/>
        <v>4077944.6800000006</v>
      </c>
      <c r="K369" s="59">
        <f t="shared" si="178"/>
        <v>4077944.6800000006</v>
      </c>
    </row>
    <row r="370" spans="1:11" ht="24" customHeight="1">
      <c r="A370" s="190" t="s">
        <v>251</v>
      </c>
      <c r="B370" s="84"/>
      <c r="C370" s="62" t="s">
        <v>249</v>
      </c>
      <c r="D370" s="59">
        <f>D371+D372+D373</f>
        <v>8966418.71</v>
      </c>
      <c r="E370" s="59">
        <f>E371+E372+E373</f>
        <v>8966418.71</v>
      </c>
      <c r="F370" s="59">
        <f aca="true" t="shared" si="179" ref="F370:K370">F371+F372+F373</f>
        <v>7079141.77</v>
      </c>
      <c r="G370" s="59">
        <f t="shared" si="179"/>
        <v>0</v>
      </c>
      <c r="H370" s="59">
        <f t="shared" si="179"/>
        <v>0</v>
      </c>
      <c r="I370" s="59">
        <f t="shared" si="179"/>
        <v>7079141.77</v>
      </c>
      <c r="J370" s="59">
        <f t="shared" si="179"/>
        <v>1887276.94</v>
      </c>
      <c r="K370" s="59">
        <f t="shared" si="179"/>
        <v>1887276.94</v>
      </c>
    </row>
    <row r="371" spans="1:11" ht="34.5" customHeight="1">
      <c r="A371" s="190" t="s">
        <v>237</v>
      </c>
      <c r="B371" s="84"/>
      <c r="C371" s="62" t="s">
        <v>247</v>
      </c>
      <c r="D371" s="59">
        <f aca="true" t="shared" si="180" ref="D371:K371">D380+D396+D400</f>
        <v>7951418.71</v>
      </c>
      <c r="E371" s="59">
        <f t="shared" si="180"/>
        <v>7951418.71</v>
      </c>
      <c r="F371" s="59">
        <f t="shared" si="180"/>
        <v>7064141.77</v>
      </c>
      <c r="G371" s="59">
        <f t="shared" si="180"/>
        <v>0</v>
      </c>
      <c r="H371" s="59">
        <f t="shared" si="180"/>
        <v>0</v>
      </c>
      <c r="I371" s="59">
        <f t="shared" si="180"/>
        <v>7064141.77</v>
      </c>
      <c r="J371" s="59">
        <f t="shared" si="180"/>
        <v>887276.94</v>
      </c>
      <c r="K371" s="59">
        <f t="shared" si="180"/>
        <v>887276.94</v>
      </c>
    </row>
    <row r="372" spans="1:11" ht="34.5" customHeight="1">
      <c r="A372" s="190" t="s">
        <v>237</v>
      </c>
      <c r="B372" s="84"/>
      <c r="C372" s="62" t="s">
        <v>571</v>
      </c>
      <c r="D372" s="59">
        <f>D412</f>
        <v>1000000</v>
      </c>
      <c r="E372" s="59">
        <f>E412</f>
        <v>1000000</v>
      </c>
      <c r="F372" s="59">
        <f aca="true" t="shared" si="181" ref="F372:K372">F412</f>
        <v>0</v>
      </c>
      <c r="G372" s="59">
        <f t="shared" si="181"/>
        <v>0</v>
      </c>
      <c r="H372" s="59">
        <f t="shared" si="181"/>
        <v>0</v>
      </c>
      <c r="I372" s="59">
        <f t="shared" si="181"/>
        <v>0</v>
      </c>
      <c r="J372" s="59">
        <f t="shared" si="181"/>
        <v>1000000</v>
      </c>
      <c r="K372" s="59">
        <f t="shared" si="181"/>
        <v>1000000</v>
      </c>
    </row>
    <row r="373" spans="1:11" ht="15" customHeight="1">
      <c r="A373" s="190" t="s">
        <v>574</v>
      </c>
      <c r="B373" s="84"/>
      <c r="C373" s="62" t="s">
        <v>575</v>
      </c>
      <c r="D373" s="59">
        <f>D416</f>
        <v>15000</v>
      </c>
      <c r="E373" s="59">
        <f>E416</f>
        <v>15000</v>
      </c>
      <c r="F373" s="59">
        <f aca="true" t="shared" si="182" ref="F373:K373">F416</f>
        <v>15000</v>
      </c>
      <c r="G373" s="59">
        <f t="shared" si="182"/>
        <v>0</v>
      </c>
      <c r="H373" s="59">
        <f t="shared" si="182"/>
        <v>0</v>
      </c>
      <c r="I373" s="59">
        <f t="shared" si="182"/>
        <v>15000</v>
      </c>
      <c r="J373" s="59">
        <f t="shared" si="182"/>
        <v>0</v>
      </c>
      <c r="K373" s="59">
        <f t="shared" si="182"/>
        <v>0</v>
      </c>
    </row>
    <row r="374" spans="1:11" ht="31.5" customHeight="1">
      <c r="A374" s="190" t="s">
        <v>255</v>
      </c>
      <c r="B374" s="84"/>
      <c r="C374" s="62" t="s">
        <v>238</v>
      </c>
      <c r="D374" s="59">
        <f>E374</f>
        <v>35026881.29</v>
      </c>
      <c r="E374" s="59">
        <f>E375+E376</f>
        <v>35026881.29</v>
      </c>
      <c r="F374" s="59">
        <f aca="true" t="shared" si="183" ref="F374:K374">F375+F376</f>
        <v>32836213.55</v>
      </c>
      <c r="G374" s="59">
        <f t="shared" si="183"/>
        <v>0</v>
      </c>
      <c r="H374" s="59">
        <f t="shared" si="183"/>
        <v>0</v>
      </c>
      <c r="I374" s="59">
        <f t="shared" si="183"/>
        <v>32836213.55</v>
      </c>
      <c r="J374" s="59">
        <f t="shared" si="183"/>
        <v>2190667.7400000007</v>
      </c>
      <c r="K374" s="59">
        <f t="shared" si="183"/>
        <v>2190667.7400000007</v>
      </c>
    </row>
    <row r="375" spans="1:11" ht="13.5" customHeight="1">
      <c r="A375" s="190" t="s">
        <v>212</v>
      </c>
      <c r="B375" s="209"/>
      <c r="C375" s="62" t="s">
        <v>250</v>
      </c>
      <c r="D375" s="59">
        <f aca="true" t="shared" si="184" ref="D375:K375">D386+D394+D402+D407+D382</f>
        <v>34468250.29</v>
      </c>
      <c r="E375" s="59">
        <f t="shared" si="184"/>
        <v>34468250.29</v>
      </c>
      <c r="F375" s="59">
        <f t="shared" si="184"/>
        <v>32297507.57</v>
      </c>
      <c r="G375" s="59">
        <f t="shared" si="184"/>
        <v>0</v>
      </c>
      <c r="H375" s="59">
        <f t="shared" si="184"/>
        <v>0</v>
      </c>
      <c r="I375" s="59">
        <f t="shared" si="184"/>
        <v>32297507.57</v>
      </c>
      <c r="J375" s="59">
        <f t="shared" si="184"/>
        <v>2170742.7200000007</v>
      </c>
      <c r="K375" s="59">
        <f t="shared" si="184"/>
        <v>2170742.7200000007</v>
      </c>
    </row>
    <row r="376" spans="1:11" ht="63">
      <c r="A376" s="207" t="s">
        <v>509</v>
      </c>
      <c r="B376" s="209"/>
      <c r="C376" s="62" t="s">
        <v>475</v>
      </c>
      <c r="D376" s="59">
        <f>E376</f>
        <v>558631</v>
      </c>
      <c r="E376" s="59">
        <f aca="true" t="shared" si="185" ref="E376:K376">E408+E403</f>
        <v>558631</v>
      </c>
      <c r="F376" s="59">
        <f t="shared" si="185"/>
        <v>538705.98</v>
      </c>
      <c r="G376" s="59">
        <f t="shared" si="185"/>
        <v>0</v>
      </c>
      <c r="H376" s="59">
        <f t="shared" si="185"/>
        <v>0</v>
      </c>
      <c r="I376" s="59">
        <f t="shared" si="185"/>
        <v>538705.98</v>
      </c>
      <c r="J376" s="59">
        <f t="shared" si="185"/>
        <v>19925.02000000002</v>
      </c>
      <c r="K376" s="59">
        <f t="shared" si="185"/>
        <v>19925.02000000002</v>
      </c>
    </row>
    <row r="377" spans="1:11" ht="14.25" customHeight="1">
      <c r="A377" s="94"/>
      <c r="B377" s="82"/>
      <c r="C377" s="44"/>
      <c r="D377" s="61"/>
      <c r="E377" s="45"/>
      <c r="F377" s="45"/>
      <c r="G377" s="45"/>
      <c r="H377" s="45"/>
      <c r="I377" s="61"/>
      <c r="J377" s="45"/>
      <c r="K377" s="45"/>
    </row>
    <row r="378" spans="1:11" ht="21">
      <c r="A378" s="79" t="s">
        <v>405</v>
      </c>
      <c r="B378" s="77"/>
      <c r="C378" s="42" t="s">
        <v>435</v>
      </c>
      <c r="D378" s="177">
        <f aca="true" t="shared" si="186" ref="D378:K378">D379+D381</f>
        <v>946500</v>
      </c>
      <c r="E378" s="58">
        <f t="shared" si="186"/>
        <v>946500</v>
      </c>
      <c r="F378" s="43">
        <f t="shared" si="186"/>
        <v>461250</v>
      </c>
      <c r="G378" s="43">
        <f t="shared" si="186"/>
        <v>0</v>
      </c>
      <c r="H378" s="43">
        <f t="shared" si="186"/>
        <v>0</v>
      </c>
      <c r="I378" s="59">
        <f t="shared" si="186"/>
        <v>461250</v>
      </c>
      <c r="J378" s="43">
        <f t="shared" si="186"/>
        <v>485250</v>
      </c>
      <c r="K378" s="43">
        <f t="shared" si="186"/>
        <v>485250</v>
      </c>
    </row>
    <row r="379" spans="1:11" ht="12.75">
      <c r="A379" s="171" t="s">
        <v>246</v>
      </c>
      <c r="B379" s="172"/>
      <c r="C379" s="173" t="s">
        <v>434</v>
      </c>
      <c r="D379" s="180">
        <f aca="true" t="shared" si="187" ref="D379:K379">D380</f>
        <v>824700</v>
      </c>
      <c r="E379" s="174">
        <f t="shared" si="187"/>
        <v>824700</v>
      </c>
      <c r="F379" s="174">
        <f t="shared" si="187"/>
        <v>401250</v>
      </c>
      <c r="G379" s="174">
        <f t="shared" si="187"/>
        <v>0</v>
      </c>
      <c r="H379" s="174">
        <f t="shared" si="187"/>
        <v>0</v>
      </c>
      <c r="I379" s="180">
        <f t="shared" si="187"/>
        <v>401250</v>
      </c>
      <c r="J379" s="174">
        <f t="shared" si="187"/>
        <v>423450</v>
      </c>
      <c r="K379" s="174">
        <f t="shared" si="187"/>
        <v>423450</v>
      </c>
    </row>
    <row r="380" spans="1:11" ht="33.75">
      <c r="A380" s="94" t="s">
        <v>237</v>
      </c>
      <c r="B380" s="71"/>
      <c r="C380" s="44" t="s">
        <v>433</v>
      </c>
      <c r="D380" s="60">
        <f>E380</f>
        <v>824700</v>
      </c>
      <c r="E380" s="46">
        <v>824700</v>
      </c>
      <c r="F380" s="206">
        <v>401250</v>
      </c>
      <c r="G380" s="49">
        <v>0</v>
      </c>
      <c r="H380" s="49">
        <v>0</v>
      </c>
      <c r="I380" s="176">
        <f>F380</f>
        <v>401250</v>
      </c>
      <c r="J380" s="49">
        <f>D380-I380</f>
        <v>423450</v>
      </c>
      <c r="K380" s="49">
        <f>E380-I380</f>
        <v>423450</v>
      </c>
    </row>
    <row r="381" spans="1:11" ht="22.5">
      <c r="A381" s="171" t="s">
        <v>255</v>
      </c>
      <c r="B381" s="172"/>
      <c r="C381" s="173" t="s">
        <v>461</v>
      </c>
      <c r="D381" s="180">
        <f>E381</f>
        <v>121800</v>
      </c>
      <c r="E381" s="174">
        <f>E382</f>
        <v>121800</v>
      </c>
      <c r="F381" s="174">
        <f aca="true" t="shared" si="188" ref="F381:K381">F382</f>
        <v>60000</v>
      </c>
      <c r="G381" s="174">
        <f t="shared" si="188"/>
        <v>0</v>
      </c>
      <c r="H381" s="174">
        <f t="shared" si="188"/>
        <v>0</v>
      </c>
      <c r="I381" s="174">
        <f t="shared" si="188"/>
        <v>60000</v>
      </c>
      <c r="J381" s="174">
        <f t="shared" si="188"/>
        <v>61800</v>
      </c>
      <c r="K381" s="174">
        <f t="shared" si="188"/>
        <v>61800</v>
      </c>
    </row>
    <row r="382" spans="1:11" ht="12.75">
      <c r="A382" s="94" t="s">
        <v>212</v>
      </c>
      <c r="B382" s="71"/>
      <c r="C382" s="44" t="s">
        <v>460</v>
      </c>
      <c r="D382" s="60">
        <f>E382</f>
        <v>121800</v>
      </c>
      <c r="E382" s="46">
        <v>121800</v>
      </c>
      <c r="F382" s="206">
        <v>60000</v>
      </c>
      <c r="G382" s="49">
        <v>0</v>
      </c>
      <c r="H382" s="49">
        <v>0</v>
      </c>
      <c r="I382" s="176">
        <v>60000</v>
      </c>
      <c r="J382" s="49">
        <f>D382-I382</f>
        <v>61800</v>
      </c>
      <c r="K382" s="49">
        <f>E382-I382</f>
        <v>61800</v>
      </c>
    </row>
    <row r="383" spans="1:11" ht="12.75" hidden="1">
      <c r="A383" s="94"/>
      <c r="B383" s="72"/>
      <c r="C383" s="47"/>
      <c r="D383" s="60"/>
      <c r="E383" s="49"/>
      <c r="F383" s="49"/>
      <c r="G383" s="49"/>
      <c r="H383" s="49"/>
      <c r="I383" s="176"/>
      <c r="J383" s="49"/>
      <c r="K383" s="49"/>
    </row>
    <row r="384" spans="1:11" ht="52.5" hidden="1">
      <c r="A384" s="79" t="s">
        <v>339</v>
      </c>
      <c r="B384" s="77"/>
      <c r="C384" s="42" t="s">
        <v>333</v>
      </c>
      <c r="D384" s="177">
        <f aca="true" t="shared" si="189" ref="D384:K385">D385</f>
        <v>0</v>
      </c>
      <c r="E384" s="58">
        <f t="shared" si="189"/>
        <v>0</v>
      </c>
      <c r="F384" s="43">
        <f t="shared" si="189"/>
        <v>0</v>
      </c>
      <c r="G384" s="43">
        <f t="shared" si="189"/>
        <v>0</v>
      </c>
      <c r="H384" s="43">
        <f t="shared" si="189"/>
        <v>0</v>
      </c>
      <c r="I384" s="59">
        <f t="shared" si="189"/>
        <v>0</v>
      </c>
      <c r="J384" s="43">
        <f t="shared" si="189"/>
        <v>0</v>
      </c>
      <c r="K384" s="43">
        <f t="shared" si="189"/>
        <v>0</v>
      </c>
    </row>
    <row r="385" spans="1:11" ht="22.5" hidden="1">
      <c r="A385" s="94" t="s">
        <v>255</v>
      </c>
      <c r="B385" s="71"/>
      <c r="C385" s="44" t="s">
        <v>332</v>
      </c>
      <c r="D385" s="60">
        <f>E385</f>
        <v>0</v>
      </c>
      <c r="E385" s="49">
        <f t="shared" si="189"/>
        <v>0</v>
      </c>
      <c r="F385" s="49">
        <f t="shared" si="189"/>
        <v>0</v>
      </c>
      <c r="G385" s="49">
        <f t="shared" si="189"/>
        <v>0</v>
      </c>
      <c r="H385" s="49">
        <f t="shared" si="189"/>
        <v>0</v>
      </c>
      <c r="I385" s="60">
        <f t="shared" si="189"/>
        <v>0</v>
      </c>
      <c r="J385" s="49">
        <f t="shared" si="189"/>
        <v>0</v>
      </c>
      <c r="K385" s="49">
        <f t="shared" si="189"/>
        <v>0</v>
      </c>
    </row>
    <row r="386" spans="1:11" ht="12.75" hidden="1">
      <c r="A386" s="94" t="s">
        <v>212</v>
      </c>
      <c r="B386" s="71"/>
      <c r="C386" s="44" t="s">
        <v>331</v>
      </c>
      <c r="D386" s="60">
        <f>E386</f>
        <v>0</v>
      </c>
      <c r="E386" s="46">
        <v>0</v>
      </c>
      <c r="F386" s="46">
        <v>0</v>
      </c>
      <c r="G386" s="49">
        <v>0</v>
      </c>
      <c r="H386" s="49">
        <v>0</v>
      </c>
      <c r="I386" s="176">
        <f>F386</f>
        <v>0</v>
      </c>
      <c r="J386" s="49">
        <f>D386-I386</f>
        <v>0</v>
      </c>
      <c r="K386" s="49">
        <f>E386-I386</f>
        <v>0</v>
      </c>
    </row>
    <row r="387" spans="1:11" s="57" customFormat="1" ht="12.75" hidden="1">
      <c r="A387" s="94"/>
      <c r="B387" s="71"/>
      <c r="C387" s="44"/>
      <c r="D387" s="61"/>
      <c r="E387" s="45"/>
      <c r="F387" s="45"/>
      <c r="G387" s="45"/>
      <c r="H387" s="45"/>
      <c r="I387" s="61"/>
      <c r="J387" s="45"/>
      <c r="K387" s="45"/>
    </row>
    <row r="388" spans="1:11" ht="31.5" hidden="1">
      <c r="A388" s="103" t="s">
        <v>357</v>
      </c>
      <c r="B388" s="81"/>
      <c r="C388" s="42" t="s">
        <v>365</v>
      </c>
      <c r="D388" s="177">
        <f>D389</f>
        <v>0</v>
      </c>
      <c r="E388" s="43">
        <f>E389</f>
        <v>0</v>
      </c>
      <c r="F388" s="43">
        <f aca="true" t="shared" si="190" ref="F388:K389">F389</f>
        <v>0</v>
      </c>
      <c r="G388" s="43">
        <f t="shared" si="190"/>
        <v>0</v>
      </c>
      <c r="H388" s="43">
        <f t="shared" si="190"/>
        <v>0</v>
      </c>
      <c r="I388" s="59">
        <f t="shared" si="190"/>
        <v>0</v>
      </c>
      <c r="J388" s="43">
        <f t="shared" si="190"/>
        <v>0</v>
      </c>
      <c r="K388" s="43">
        <f t="shared" si="190"/>
        <v>0</v>
      </c>
    </row>
    <row r="389" spans="1:11" ht="16.5" customHeight="1" hidden="1">
      <c r="A389" s="94" t="s">
        <v>246</v>
      </c>
      <c r="B389" s="82"/>
      <c r="C389" s="44" t="s">
        <v>364</v>
      </c>
      <c r="D389" s="60">
        <f>D390</f>
        <v>0</v>
      </c>
      <c r="E389" s="49">
        <f>E390</f>
        <v>0</v>
      </c>
      <c r="F389" s="49">
        <f t="shared" si="190"/>
        <v>0</v>
      </c>
      <c r="G389" s="49">
        <f t="shared" si="190"/>
        <v>0</v>
      </c>
      <c r="H389" s="49">
        <f t="shared" si="190"/>
        <v>0</v>
      </c>
      <c r="I389" s="60">
        <f t="shared" si="190"/>
        <v>0</v>
      </c>
      <c r="J389" s="49">
        <f t="shared" si="190"/>
        <v>0</v>
      </c>
      <c r="K389" s="49">
        <f>K390</f>
        <v>0</v>
      </c>
    </row>
    <row r="390" spans="1:11" ht="33.75" hidden="1">
      <c r="A390" s="94" t="s">
        <v>237</v>
      </c>
      <c r="B390" s="82"/>
      <c r="C390" s="44" t="s">
        <v>373</v>
      </c>
      <c r="D390" s="60">
        <f>E390</f>
        <v>0</v>
      </c>
      <c r="E390" s="46">
        <v>0</v>
      </c>
      <c r="F390" s="46">
        <v>0</v>
      </c>
      <c r="G390" s="49">
        <v>0</v>
      </c>
      <c r="H390" s="49">
        <v>0</v>
      </c>
      <c r="I390" s="176">
        <f>F390</f>
        <v>0</v>
      </c>
      <c r="J390" s="49">
        <f>D390-I390</f>
        <v>0</v>
      </c>
      <c r="K390" s="49">
        <f>E390-I390</f>
        <v>0</v>
      </c>
    </row>
    <row r="391" spans="1:11" ht="12.75">
      <c r="A391" s="94"/>
      <c r="B391" s="71"/>
      <c r="C391" s="44"/>
      <c r="D391" s="60"/>
      <c r="E391" s="45"/>
      <c r="F391" s="45"/>
      <c r="G391" s="49"/>
      <c r="H391" s="49"/>
      <c r="I391" s="176"/>
      <c r="J391" s="49"/>
      <c r="K391" s="49"/>
    </row>
    <row r="392" spans="1:11" ht="63" customHeight="1">
      <c r="A392" s="79" t="s">
        <v>111</v>
      </c>
      <c r="B392" s="77"/>
      <c r="C392" s="42" t="s">
        <v>436</v>
      </c>
      <c r="D392" s="177">
        <f aca="true" t="shared" si="191" ref="D392:K392">D393+D395</f>
        <v>11405300</v>
      </c>
      <c r="E392" s="58">
        <f t="shared" si="191"/>
        <v>11405300</v>
      </c>
      <c r="F392" s="43">
        <f t="shared" si="191"/>
        <v>10443298.58</v>
      </c>
      <c r="G392" s="43">
        <f t="shared" si="191"/>
        <v>0</v>
      </c>
      <c r="H392" s="43">
        <f t="shared" si="191"/>
        <v>0</v>
      </c>
      <c r="I392" s="59">
        <f t="shared" si="191"/>
        <v>10443298.58</v>
      </c>
      <c r="J392" s="43">
        <f t="shared" si="191"/>
        <v>962001.4200000004</v>
      </c>
      <c r="K392" s="43">
        <f t="shared" si="191"/>
        <v>962001.4200000004</v>
      </c>
    </row>
    <row r="393" spans="1:11" ht="24" customHeight="1">
      <c r="A393" s="171" t="s">
        <v>255</v>
      </c>
      <c r="B393" s="172"/>
      <c r="C393" s="173" t="s">
        <v>437</v>
      </c>
      <c r="D393" s="180">
        <f>E393</f>
        <v>7895175.29</v>
      </c>
      <c r="E393" s="174">
        <f>E394</f>
        <v>7895175.29</v>
      </c>
      <c r="F393" s="174">
        <f>F394</f>
        <v>7374261.81</v>
      </c>
      <c r="G393" s="174">
        <v>0</v>
      </c>
      <c r="H393" s="174">
        <v>0</v>
      </c>
      <c r="I393" s="180">
        <f>I394</f>
        <v>7374261.81</v>
      </c>
      <c r="J393" s="174">
        <f>J394</f>
        <v>520913.48000000045</v>
      </c>
      <c r="K393" s="174">
        <f>K394</f>
        <v>520913.48000000045</v>
      </c>
    </row>
    <row r="394" spans="1:11" ht="18" customHeight="1">
      <c r="A394" s="94" t="s">
        <v>212</v>
      </c>
      <c r="B394" s="71"/>
      <c r="C394" s="44" t="s">
        <v>438</v>
      </c>
      <c r="D394" s="60">
        <f>E394</f>
        <v>7895175.29</v>
      </c>
      <c r="E394" s="46">
        <v>7895175.29</v>
      </c>
      <c r="F394" s="206">
        <v>7374261.81</v>
      </c>
      <c r="G394" s="49">
        <v>0</v>
      </c>
      <c r="H394" s="49">
        <v>0</v>
      </c>
      <c r="I394" s="176">
        <f>F394</f>
        <v>7374261.81</v>
      </c>
      <c r="J394" s="49">
        <f>D394-I394</f>
        <v>520913.48000000045</v>
      </c>
      <c r="K394" s="49">
        <f>E394-I394</f>
        <v>520913.48000000045</v>
      </c>
    </row>
    <row r="395" spans="1:11" ht="15" customHeight="1">
      <c r="A395" s="171" t="s">
        <v>246</v>
      </c>
      <c r="B395" s="172"/>
      <c r="C395" s="173" t="s">
        <v>439</v>
      </c>
      <c r="D395" s="180">
        <f>E395</f>
        <v>3510124.71</v>
      </c>
      <c r="E395" s="174">
        <f>E396</f>
        <v>3510124.71</v>
      </c>
      <c r="F395" s="174">
        <f>F396</f>
        <v>3069036.77</v>
      </c>
      <c r="G395" s="174">
        <v>0</v>
      </c>
      <c r="H395" s="174">
        <v>0</v>
      </c>
      <c r="I395" s="180">
        <f>F395</f>
        <v>3069036.77</v>
      </c>
      <c r="J395" s="174">
        <f>D395-I395</f>
        <v>441087.93999999994</v>
      </c>
      <c r="K395" s="174">
        <f>E395-I395</f>
        <v>441087.93999999994</v>
      </c>
    </row>
    <row r="396" spans="1:11" ht="33.75" customHeight="1">
      <c r="A396" s="94" t="s">
        <v>237</v>
      </c>
      <c r="B396" s="71"/>
      <c r="C396" s="44" t="s">
        <v>440</v>
      </c>
      <c r="D396" s="60">
        <f>E396</f>
        <v>3510124.71</v>
      </c>
      <c r="E396" s="46">
        <v>3510124.71</v>
      </c>
      <c r="F396" s="206">
        <v>3069036.77</v>
      </c>
      <c r="G396" s="49">
        <v>0</v>
      </c>
      <c r="H396" s="49">
        <v>0</v>
      </c>
      <c r="I396" s="176">
        <f>F396</f>
        <v>3069036.77</v>
      </c>
      <c r="J396" s="49">
        <f>D396-I396</f>
        <v>441087.93999999994</v>
      </c>
      <c r="K396" s="49">
        <f>E396-I396</f>
        <v>441087.93999999994</v>
      </c>
    </row>
    <row r="397" spans="1:11" ht="8.25" customHeight="1">
      <c r="A397" s="94"/>
      <c r="B397" s="71"/>
      <c r="C397" s="44"/>
      <c r="D397" s="60"/>
      <c r="E397" s="45"/>
      <c r="F397" s="45"/>
      <c r="G397" s="49"/>
      <c r="H397" s="49"/>
      <c r="I397" s="176"/>
      <c r="J397" s="49"/>
      <c r="K397" s="49"/>
    </row>
    <row r="398" spans="1:11" ht="24.75" customHeight="1">
      <c r="A398" s="79" t="s">
        <v>112</v>
      </c>
      <c r="B398" s="77"/>
      <c r="C398" s="42" t="s">
        <v>441</v>
      </c>
      <c r="D398" s="177">
        <f aca="true" t="shared" si="192" ref="D398:D403">E398</f>
        <v>17023900</v>
      </c>
      <c r="E398" s="58">
        <f>E401+E399</f>
        <v>17023900</v>
      </c>
      <c r="F398" s="58">
        <f aca="true" t="shared" si="193" ref="F398:K398">F401+F399</f>
        <v>15916587.53</v>
      </c>
      <c r="G398" s="58">
        <f t="shared" si="193"/>
        <v>0</v>
      </c>
      <c r="H398" s="58">
        <f t="shared" si="193"/>
        <v>0</v>
      </c>
      <c r="I398" s="177">
        <f t="shared" si="193"/>
        <v>15916587.53</v>
      </c>
      <c r="J398" s="58">
        <f t="shared" si="193"/>
        <v>1107312.4700000004</v>
      </c>
      <c r="K398" s="58">
        <f t="shared" si="193"/>
        <v>1107312.4700000004</v>
      </c>
    </row>
    <row r="399" spans="1:11" ht="15.75" customHeight="1">
      <c r="A399" s="94" t="s">
        <v>246</v>
      </c>
      <c r="B399" s="71"/>
      <c r="C399" s="44" t="s">
        <v>442</v>
      </c>
      <c r="D399" s="60">
        <f t="shared" si="192"/>
        <v>3616594</v>
      </c>
      <c r="E399" s="49">
        <f>E400</f>
        <v>3616594</v>
      </c>
      <c r="F399" s="49">
        <f aca="true" t="shared" si="194" ref="F399:K399">F400</f>
        <v>3593855</v>
      </c>
      <c r="G399" s="49">
        <f t="shared" si="194"/>
        <v>0</v>
      </c>
      <c r="H399" s="49">
        <f t="shared" si="194"/>
        <v>0</v>
      </c>
      <c r="I399" s="60">
        <f t="shared" si="194"/>
        <v>3593855</v>
      </c>
      <c r="J399" s="49">
        <f t="shared" si="194"/>
        <v>22739</v>
      </c>
      <c r="K399" s="49">
        <f t="shared" si="194"/>
        <v>22739</v>
      </c>
    </row>
    <row r="400" spans="1:11" ht="24.75" customHeight="1">
      <c r="A400" s="94" t="s">
        <v>237</v>
      </c>
      <c r="B400" s="71"/>
      <c r="C400" s="44" t="s">
        <v>443</v>
      </c>
      <c r="D400" s="60">
        <f t="shared" si="192"/>
        <v>3616594</v>
      </c>
      <c r="E400" s="46">
        <v>3616594</v>
      </c>
      <c r="F400" s="206">
        <v>3593855</v>
      </c>
      <c r="G400" s="49">
        <v>0</v>
      </c>
      <c r="H400" s="49">
        <v>0</v>
      </c>
      <c r="I400" s="176">
        <f>F400</f>
        <v>3593855</v>
      </c>
      <c r="J400" s="49">
        <f>D400-I400</f>
        <v>22739</v>
      </c>
      <c r="K400" s="49">
        <f>E400-I400</f>
        <v>22739</v>
      </c>
    </row>
    <row r="401" spans="1:11" ht="25.5" customHeight="1">
      <c r="A401" s="94" t="s">
        <v>255</v>
      </c>
      <c r="B401" s="71"/>
      <c r="C401" s="44" t="s">
        <v>444</v>
      </c>
      <c r="D401" s="60">
        <f t="shared" si="192"/>
        <v>13407306</v>
      </c>
      <c r="E401" s="49">
        <f>E402+E403</f>
        <v>13407306</v>
      </c>
      <c r="F401" s="49">
        <f aca="true" t="shared" si="195" ref="F401:K401">F402+F403</f>
        <v>12322732.53</v>
      </c>
      <c r="G401" s="49">
        <f t="shared" si="195"/>
        <v>0</v>
      </c>
      <c r="H401" s="49">
        <f t="shared" si="195"/>
        <v>0</v>
      </c>
      <c r="I401" s="60">
        <f t="shared" si="195"/>
        <v>12322732.53</v>
      </c>
      <c r="J401" s="49">
        <f t="shared" si="195"/>
        <v>1084573.4700000004</v>
      </c>
      <c r="K401" s="49">
        <f t="shared" si="195"/>
        <v>1084573.4700000004</v>
      </c>
    </row>
    <row r="402" spans="1:11" ht="12.75">
      <c r="A402" s="94" t="s">
        <v>212</v>
      </c>
      <c r="B402" s="71"/>
      <c r="C402" s="44" t="s">
        <v>445</v>
      </c>
      <c r="D402" s="60">
        <f t="shared" si="192"/>
        <v>13138366</v>
      </c>
      <c r="E402" s="46">
        <v>13138366</v>
      </c>
      <c r="F402" s="206">
        <v>12062602.35</v>
      </c>
      <c r="G402" s="49">
        <v>0</v>
      </c>
      <c r="H402" s="49">
        <v>0</v>
      </c>
      <c r="I402" s="176">
        <f>F402</f>
        <v>12062602.35</v>
      </c>
      <c r="J402" s="49">
        <f>D402-I402</f>
        <v>1075763.6500000004</v>
      </c>
      <c r="K402" s="49">
        <f>E402-I402</f>
        <v>1075763.6500000004</v>
      </c>
    </row>
    <row r="403" spans="1:11" ht="67.5">
      <c r="A403" s="94" t="s">
        <v>509</v>
      </c>
      <c r="B403" s="71"/>
      <c r="C403" s="44" t="s">
        <v>463</v>
      </c>
      <c r="D403" s="60">
        <f t="shared" si="192"/>
        <v>268940</v>
      </c>
      <c r="E403" s="46">
        <v>268940</v>
      </c>
      <c r="F403" s="206">
        <v>260130.18</v>
      </c>
      <c r="G403" s="49">
        <v>0</v>
      </c>
      <c r="H403" s="49">
        <v>0</v>
      </c>
      <c r="I403" s="176">
        <f>F403</f>
        <v>260130.18</v>
      </c>
      <c r="J403" s="49">
        <f>D403-I403</f>
        <v>8809.820000000007</v>
      </c>
      <c r="K403" s="49">
        <f>E403-I403</f>
        <v>8809.820000000007</v>
      </c>
    </row>
    <row r="404" spans="1:11" ht="12.75" customHeight="1">
      <c r="A404" s="94"/>
      <c r="B404" s="72"/>
      <c r="C404" s="44"/>
      <c r="D404" s="60"/>
      <c r="E404" s="49"/>
      <c r="F404" s="49"/>
      <c r="G404" s="49"/>
      <c r="H404" s="49"/>
      <c r="I404" s="176"/>
      <c r="J404" s="49"/>
      <c r="K404" s="49"/>
    </row>
    <row r="405" spans="1:11" ht="24" customHeight="1">
      <c r="A405" s="103" t="s">
        <v>485</v>
      </c>
      <c r="B405" s="81"/>
      <c r="C405" s="42" t="s">
        <v>452</v>
      </c>
      <c r="D405" s="177">
        <f>D406</f>
        <v>13602600</v>
      </c>
      <c r="E405" s="43">
        <f>E406</f>
        <v>13602600</v>
      </c>
      <c r="F405" s="43">
        <f aca="true" t="shared" si="196" ref="F405:K405">F406</f>
        <v>13079219.21</v>
      </c>
      <c r="G405" s="43">
        <f t="shared" si="196"/>
        <v>0</v>
      </c>
      <c r="H405" s="43">
        <f t="shared" si="196"/>
        <v>0</v>
      </c>
      <c r="I405" s="59">
        <f t="shared" si="196"/>
        <v>13079219.21</v>
      </c>
      <c r="J405" s="43">
        <f t="shared" si="196"/>
        <v>523380.78999999986</v>
      </c>
      <c r="K405" s="43">
        <f t="shared" si="196"/>
        <v>523380.78999999986</v>
      </c>
    </row>
    <row r="406" spans="1:11" ht="24.75" customHeight="1">
      <c r="A406" s="94" t="s">
        <v>255</v>
      </c>
      <c r="B406" s="82"/>
      <c r="C406" s="44" t="s">
        <v>450</v>
      </c>
      <c r="D406" s="60">
        <f>D407+D408</f>
        <v>13602600</v>
      </c>
      <c r="E406" s="49">
        <f aca="true" t="shared" si="197" ref="E406:K406">E407+E408</f>
        <v>13602600</v>
      </c>
      <c r="F406" s="49">
        <f t="shared" si="197"/>
        <v>13079219.21</v>
      </c>
      <c r="G406" s="49">
        <f t="shared" si="197"/>
        <v>0</v>
      </c>
      <c r="H406" s="49">
        <f t="shared" si="197"/>
        <v>0</v>
      </c>
      <c r="I406" s="60">
        <f t="shared" si="197"/>
        <v>13079219.21</v>
      </c>
      <c r="J406" s="49">
        <f t="shared" si="197"/>
        <v>523380.78999999986</v>
      </c>
      <c r="K406" s="49">
        <f t="shared" si="197"/>
        <v>523380.78999999986</v>
      </c>
    </row>
    <row r="407" spans="1:11" ht="12.75">
      <c r="A407" s="94" t="s">
        <v>212</v>
      </c>
      <c r="B407" s="82"/>
      <c r="C407" s="44" t="s">
        <v>451</v>
      </c>
      <c r="D407" s="60">
        <f>E407</f>
        <v>13312909</v>
      </c>
      <c r="E407" s="46">
        <v>13312909</v>
      </c>
      <c r="F407" s="206">
        <v>12800643.41</v>
      </c>
      <c r="G407" s="49">
        <v>0</v>
      </c>
      <c r="H407" s="49">
        <v>0</v>
      </c>
      <c r="I407" s="176">
        <f>F407</f>
        <v>12800643.41</v>
      </c>
      <c r="J407" s="49">
        <f>D407-I407</f>
        <v>512265.58999999985</v>
      </c>
      <c r="K407" s="49">
        <f>E407-I407</f>
        <v>512265.58999999985</v>
      </c>
    </row>
    <row r="408" spans="1:11" ht="67.5">
      <c r="A408" s="94" t="s">
        <v>509</v>
      </c>
      <c r="B408" s="82"/>
      <c r="C408" s="44" t="s">
        <v>462</v>
      </c>
      <c r="D408" s="60">
        <f>E408</f>
        <v>289691</v>
      </c>
      <c r="E408" s="46">
        <v>289691</v>
      </c>
      <c r="F408" s="206">
        <v>278575.8</v>
      </c>
      <c r="G408" s="49">
        <v>0</v>
      </c>
      <c r="H408" s="49">
        <v>0</v>
      </c>
      <c r="I408" s="176">
        <f>F408</f>
        <v>278575.8</v>
      </c>
      <c r="J408" s="49">
        <f>D408-I408</f>
        <v>11115.200000000012</v>
      </c>
      <c r="K408" s="49">
        <f>E408-I408</f>
        <v>11115.200000000012</v>
      </c>
    </row>
    <row r="409" spans="1:11" ht="12.75">
      <c r="A409" s="94"/>
      <c r="B409" s="82"/>
      <c r="C409" s="44"/>
      <c r="D409" s="60"/>
      <c r="E409" s="45"/>
      <c r="F409" s="45"/>
      <c r="G409" s="49"/>
      <c r="H409" s="49"/>
      <c r="I409" s="176"/>
      <c r="J409" s="49"/>
      <c r="K409" s="49"/>
    </row>
    <row r="410" spans="1:11" ht="45" customHeight="1">
      <c r="A410" s="79" t="s">
        <v>567</v>
      </c>
      <c r="B410" s="77"/>
      <c r="C410" s="86" t="s">
        <v>568</v>
      </c>
      <c r="D410" s="175">
        <f>E410</f>
        <v>1000000</v>
      </c>
      <c r="E410" s="87">
        <f>E411</f>
        <v>1000000</v>
      </c>
      <c r="F410" s="87">
        <f aca="true" t="shared" si="198" ref="F410:K410">F414+F411</f>
        <v>15000</v>
      </c>
      <c r="G410" s="87">
        <f t="shared" si="198"/>
        <v>0</v>
      </c>
      <c r="H410" s="87">
        <f t="shared" si="198"/>
        <v>0</v>
      </c>
      <c r="I410" s="175">
        <f t="shared" si="198"/>
        <v>15000</v>
      </c>
      <c r="J410" s="87">
        <f t="shared" si="198"/>
        <v>1000000</v>
      </c>
      <c r="K410" s="87">
        <f t="shared" si="198"/>
        <v>1000000</v>
      </c>
    </row>
    <row r="411" spans="1:11" ht="12.75">
      <c r="A411" s="94" t="s">
        <v>246</v>
      </c>
      <c r="B411" s="71"/>
      <c r="C411" s="44" t="s">
        <v>569</v>
      </c>
      <c r="D411" s="60">
        <f>E411</f>
        <v>1000000</v>
      </c>
      <c r="E411" s="49">
        <f>E412</f>
        <v>1000000</v>
      </c>
      <c r="F411" s="49">
        <f aca="true" t="shared" si="199" ref="F411:K411">F412</f>
        <v>0</v>
      </c>
      <c r="G411" s="49">
        <f t="shared" si="199"/>
        <v>0</v>
      </c>
      <c r="H411" s="49">
        <f t="shared" si="199"/>
        <v>0</v>
      </c>
      <c r="I411" s="60">
        <f t="shared" si="199"/>
        <v>0</v>
      </c>
      <c r="J411" s="49">
        <f t="shared" si="199"/>
        <v>1000000</v>
      </c>
      <c r="K411" s="49">
        <f t="shared" si="199"/>
        <v>1000000</v>
      </c>
    </row>
    <row r="412" spans="1:11" ht="33.75">
      <c r="A412" s="94" t="s">
        <v>237</v>
      </c>
      <c r="B412" s="71"/>
      <c r="C412" s="44" t="s">
        <v>570</v>
      </c>
      <c r="D412" s="60">
        <f>E412</f>
        <v>1000000</v>
      </c>
      <c r="E412" s="46">
        <v>1000000</v>
      </c>
      <c r="F412" s="206">
        <v>0</v>
      </c>
      <c r="G412" s="49">
        <v>0</v>
      </c>
      <c r="H412" s="49">
        <v>0</v>
      </c>
      <c r="I412" s="176">
        <f>F412</f>
        <v>0</v>
      </c>
      <c r="J412" s="49">
        <f>D412-I412</f>
        <v>1000000</v>
      </c>
      <c r="K412" s="49">
        <f>E412-I412</f>
        <v>1000000</v>
      </c>
    </row>
    <row r="413" spans="1:11" ht="7.5" customHeight="1">
      <c r="A413" s="94"/>
      <c r="B413" s="71"/>
      <c r="C413" s="44"/>
      <c r="D413" s="60"/>
      <c r="E413" s="46"/>
      <c r="F413" s="206"/>
      <c r="G413" s="49"/>
      <c r="H413" s="49"/>
      <c r="I413" s="176"/>
      <c r="J413" s="49"/>
      <c r="K413" s="49"/>
    </row>
    <row r="414" spans="1:11" ht="31.5">
      <c r="A414" s="103" t="s">
        <v>357</v>
      </c>
      <c r="B414" s="81"/>
      <c r="C414" s="42" t="s">
        <v>365</v>
      </c>
      <c r="D414" s="177">
        <f>D415</f>
        <v>15000</v>
      </c>
      <c r="E414" s="43">
        <f>E415</f>
        <v>15000</v>
      </c>
      <c r="F414" s="43">
        <f aca="true" t="shared" si="200" ref="F414:K415">F415</f>
        <v>15000</v>
      </c>
      <c r="G414" s="43">
        <f t="shared" si="200"/>
        <v>0</v>
      </c>
      <c r="H414" s="43">
        <f t="shared" si="200"/>
        <v>0</v>
      </c>
      <c r="I414" s="59">
        <f t="shared" si="200"/>
        <v>15000</v>
      </c>
      <c r="J414" s="43">
        <f t="shared" si="200"/>
        <v>0</v>
      </c>
      <c r="K414" s="43">
        <f t="shared" si="200"/>
        <v>0</v>
      </c>
    </row>
    <row r="415" spans="1:11" ht="12.75">
      <c r="A415" s="94" t="s">
        <v>246</v>
      </c>
      <c r="B415" s="82"/>
      <c r="C415" s="44" t="s">
        <v>364</v>
      </c>
      <c r="D415" s="60">
        <f>D416</f>
        <v>15000</v>
      </c>
      <c r="E415" s="49">
        <f>E416</f>
        <v>15000</v>
      </c>
      <c r="F415" s="49">
        <f t="shared" si="200"/>
        <v>15000</v>
      </c>
      <c r="G415" s="49">
        <f t="shared" si="200"/>
        <v>0</v>
      </c>
      <c r="H415" s="49">
        <f t="shared" si="200"/>
        <v>0</v>
      </c>
      <c r="I415" s="60">
        <f t="shared" si="200"/>
        <v>15000</v>
      </c>
      <c r="J415" s="49">
        <f t="shared" si="200"/>
        <v>0</v>
      </c>
      <c r="K415" s="49">
        <f>K416</f>
        <v>0</v>
      </c>
    </row>
    <row r="416" spans="1:11" ht="12.75">
      <c r="A416" s="94" t="s">
        <v>574</v>
      </c>
      <c r="B416" s="82"/>
      <c r="C416" s="44" t="s">
        <v>373</v>
      </c>
      <c r="D416" s="60">
        <f>E416</f>
        <v>15000</v>
      </c>
      <c r="E416" s="46">
        <v>15000</v>
      </c>
      <c r="F416" s="46">
        <v>15000</v>
      </c>
      <c r="G416" s="49">
        <v>0</v>
      </c>
      <c r="H416" s="49">
        <v>0</v>
      </c>
      <c r="I416" s="176">
        <f>F416</f>
        <v>15000</v>
      </c>
      <c r="J416" s="49">
        <f>D416-I416</f>
        <v>0</v>
      </c>
      <c r="K416" s="49">
        <f>E416-I416</f>
        <v>0</v>
      </c>
    </row>
    <row r="417" spans="1:11" ht="12.75">
      <c r="A417" s="94"/>
      <c r="B417" s="82"/>
      <c r="C417" s="44"/>
      <c r="D417" s="60"/>
      <c r="E417" s="45"/>
      <c r="F417" s="45"/>
      <c r="G417" s="49"/>
      <c r="H417" s="49"/>
      <c r="I417" s="176"/>
      <c r="J417" s="49"/>
      <c r="K417" s="49"/>
    </row>
    <row r="418" spans="1:11" ht="18" customHeight="1">
      <c r="A418" s="189" t="s">
        <v>298</v>
      </c>
      <c r="B418" s="83"/>
      <c r="C418" s="62" t="s">
        <v>163</v>
      </c>
      <c r="D418" s="59">
        <f>D419+D421</f>
        <v>4031800</v>
      </c>
      <c r="E418" s="59">
        <f aca="true" t="shared" si="201" ref="E418:K418">E419+E421</f>
        <v>4031800</v>
      </c>
      <c r="F418" s="59">
        <f t="shared" si="201"/>
        <v>2803905.12</v>
      </c>
      <c r="G418" s="59">
        <f t="shared" si="201"/>
        <v>0</v>
      </c>
      <c r="H418" s="59">
        <f t="shared" si="201"/>
        <v>0</v>
      </c>
      <c r="I418" s="59">
        <f t="shared" si="201"/>
        <v>2803905.12</v>
      </c>
      <c r="J418" s="59">
        <f t="shared" si="201"/>
        <v>1227894.8800000001</v>
      </c>
      <c r="K418" s="59">
        <f t="shared" si="201"/>
        <v>1227894.8800000001</v>
      </c>
    </row>
    <row r="419" spans="1:11" ht="24" customHeight="1">
      <c r="A419" s="190" t="s">
        <v>246</v>
      </c>
      <c r="B419" s="84"/>
      <c r="C419" s="62" t="s">
        <v>181</v>
      </c>
      <c r="D419" s="59">
        <f aca="true" t="shared" si="202" ref="D419:K419">D420</f>
        <v>2125569.94</v>
      </c>
      <c r="E419" s="59">
        <f t="shared" si="202"/>
        <v>2125569.94</v>
      </c>
      <c r="F419" s="59">
        <f t="shared" si="202"/>
        <v>2012047.22</v>
      </c>
      <c r="G419" s="59">
        <f t="shared" si="202"/>
        <v>0</v>
      </c>
      <c r="H419" s="59">
        <f t="shared" si="202"/>
        <v>0</v>
      </c>
      <c r="I419" s="59">
        <f t="shared" si="202"/>
        <v>2012047.22</v>
      </c>
      <c r="J419" s="59">
        <f t="shared" si="202"/>
        <v>113522.71999999997</v>
      </c>
      <c r="K419" s="59">
        <f t="shared" si="202"/>
        <v>113522.71999999997</v>
      </c>
    </row>
    <row r="420" spans="1:11" ht="13.5" customHeight="1">
      <c r="A420" s="207" t="s">
        <v>0</v>
      </c>
      <c r="B420" s="191"/>
      <c r="C420" s="192" t="s">
        <v>182</v>
      </c>
      <c r="D420" s="193">
        <f>D426</f>
        <v>2125569.94</v>
      </c>
      <c r="E420" s="194">
        <f>E426</f>
        <v>2125569.94</v>
      </c>
      <c r="F420" s="194">
        <f aca="true" t="shared" si="203" ref="F420:K420">F426</f>
        <v>2012047.22</v>
      </c>
      <c r="G420" s="194">
        <f t="shared" si="203"/>
        <v>0</v>
      </c>
      <c r="H420" s="194">
        <f t="shared" si="203"/>
        <v>0</v>
      </c>
      <c r="I420" s="194">
        <f t="shared" si="203"/>
        <v>2012047.22</v>
      </c>
      <c r="J420" s="194">
        <f t="shared" si="203"/>
        <v>113522.71999999997</v>
      </c>
      <c r="K420" s="194">
        <f t="shared" si="203"/>
        <v>113522.71999999997</v>
      </c>
    </row>
    <row r="421" spans="1:11" ht="13.5" customHeight="1">
      <c r="A421" s="207" t="s">
        <v>212</v>
      </c>
      <c r="B421" s="191"/>
      <c r="C421" s="192" t="s">
        <v>566</v>
      </c>
      <c r="D421" s="193">
        <f>D422</f>
        <v>1906230.06</v>
      </c>
      <c r="E421" s="193">
        <f aca="true" t="shared" si="204" ref="E421:K421">E422</f>
        <v>1906230.06</v>
      </c>
      <c r="F421" s="193">
        <f t="shared" si="204"/>
        <v>791857.9</v>
      </c>
      <c r="G421" s="193">
        <f t="shared" si="204"/>
        <v>0</v>
      </c>
      <c r="H421" s="193">
        <f t="shared" si="204"/>
        <v>0</v>
      </c>
      <c r="I421" s="193">
        <f t="shared" si="204"/>
        <v>791857.9</v>
      </c>
      <c r="J421" s="193">
        <f t="shared" si="204"/>
        <v>1114372.1600000001</v>
      </c>
      <c r="K421" s="193">
        <f t="shared" si="204"/>
        <v>1114372.1600000001</v>
      </c>
    </row>
    <row r="422" spans="1:11" ht="13.5" customHeight="1">
      <c r="A422" s="207" t="s">
        <v>212</v>
      </c>
      <c r="B422" s="191"/>
      <c r="C422" s="192" t="s">
        <v>565</v>
      </c>
      <c r="D422" s="193">
        <f>D428</f>
        <v>1906230.06</v>
      </c>
      <c r="E422" s="193">
        <f aca="true" t="shared" si="205" ref="E422:K422">E428</f>
        <v>1906230.06</v>
      </c>
      <c r="F422" s="193">
        <f t="shared" si="205"/>
        <v>791857.9</v>
      </c>
      <c r="G422" s="193">
        <f t="shared" si="205"/>
        <v>0</v>
      </c>
      <c r="H422" s="193">
        <f t="shared" si="205"/>
        <v>0</v>
      </c>
      <c r="I422" s="193">
        <f t="shared" si="205"/>
        <v>791857.9</v>
      </c>
      <c r="J422" s="193">
        <f t="shared" si="205"/>
        <v>1114372.1600000001</v>
      </c>
      <c r="K422" s="193">
        <f t="shared" si="205"/>
        <v>1114372.1600000001</v>
      </c>
    </row>
    <row r="423" spans="1:11" ht="12.75" customHeight="1">
      <c r="A423" s="101"/>
      <c r="B423" s="72"/>
      <c r="C423" s="47"/>
      <c r="D423" s="60"/>
      <c r="E423" s="49"/>
      <c r="F423" s="49"/>
      <c r="G423" s="49"/>
      <c r="H423" s="49"/>
      <c r="I423" s="176"/>
      <c r="J423" s="49"/>
      <c r="K423" s="49"/>
    </row>
    <row r="424" spans="1:11" ht="66" customHeight="1">
      <c r="A424" s="103" t="s">
        <v>113</v>
      </c>
      <c r="B424" s="81"/>
      <c r="C424" s="208" t="s">
        <v>457</v>
      </c>
      <c r="D424" s="177">
        <f>D425+D427</f>
        <v>4031800</v>
      </c>
      <c r="E424" s="177">
        <f>E425+E427</f>
        <v>4031800</v>
      </c>
      <c r="F424" s="177">
        <f aca="true" t="shared" si="206" ref="F424:K424">F425+F427</f>
        <v>2803905.12</v>
      </c>
      <c r="G424" s="177">
        <f t="shared" si="206"/>
        <v>0</v>
      </c>
      <c r="H424" s="177">
        <f t="shared" si="206"/>
        <v>0</v>
      </c>
      <c r="I424" s="177">
        <f t="shared" si="206"/>
        <v>2803905.12</v>
      </c>
      <c r="J424" s="177">
        <f t="shared" si="206"/>
        <v>1227894.8800000001</v>
      </c>
      <c r="K424" s="177">
        <f t="shared" si="206"/>
        <v>1227894.8800000001</v>
      </c>
    </row>
    <row r="425" spans="1:11" ht="18.75" customHeight="1">
      <c r="A425" s="104" t="s">
        <v>246</v>
      </c>
      <c r="B425" s="82"/>
      <c r="C425" s="218" t="s">
        <v>456</v>
      </c>
      <c r="D425" s="60">
        <f aca="true" t="shared" si="207" ref="D425:K425">D426</f>
        <v>2125569.94</v>
      </c>
      <c r="E425" s="49">
        <f t="shared" si="207"/>
        <v>2125569.94</v>
      </c>
      <c r="F425" s="49">
        <f t="shared" si="207"/>
        <v>2012047.22</v>
      </c>
      <c r="G425" s="49">
        <f t="shared" si="207"/>
        <v>0</v>
      </c>
      <c r="H425" s="49">
        <f t="shared" si="207"/>
        <v>0</v>
      </c>
      <c r="I425" s="60">
        <f t="shared" si="207"/>
        <v>2012047.22</v>
      </c>
      <c r="J425" s="49">
        <f t="shared" si="207"/>
        <v>113522.71999999997</v>
      </c>
      <c r="K425" s="49">
        <f t="shared" si="207"/>
        <v>113522.71999999997</v>
      </c>
    </row>
    <row r="426" spans="1:11" ht="27" customHeight="1">
      <c r="A426" s="94" t="s">
        <v>245</v>
      </c>
      <c r="B426" s="82"/>
      <c r="C426" s="218" t="s">
        <v>455</v>
      </c>
      <c r="D426" s="60">
        <f>E426</f>
        <v>2125569.94</v>
      </c>
      <c r="E426" s="46">
        <v>2125569.94</v>
      </c>
      <c r="F426" s="206">
        <v>2012047.22</v>
      </c>
      <c r="G426" s="49">
        <v>0</v>
      </c>
      <c r="H426" s="49">
        <v>0</v>
      </c>
      <c r="I426" s="176">
        <f>F426</f>
        <v>2012047.22</v>
      </c>
      <c r="J426" s="49">
        <f>D426-I426</f>
        <v>113522.71999999997</v>
      </c>
      <c r="K426" s="49">
        <f>E426-I426</f>
        <v>113522.71999999997</v>
      </c>
    </row>
    <row r="427" spans="1:11" ht="22.5" customHeight="1">
      <c r="A427" s="94" t="s">
        <v>255</v>
      </c>
      <c r="B427" s="82"/>
      <c r="C427" s="218" t="s">
        <v>563</v>
      </c>
      <c r="D427" s="60">
        <f>D428</f>
        <v>1906230.06</v>
      </c>
      <c r="E427" s="45">
        <f>E428</f>
        <v>1906230.06</v>
      </c>
      <c r="F427" s="45">
        <f aca="true" t="shared" si="208" ref="F427:K427">F428</f>
        <v>791857.9</v>
      </c>
      <c r="G427" s="45">
        <f t="shared" si="208"/>
        <v>0</v>
      </c>
      <c r="H427" s="45">
        <f t="shared" si="208"/>
        <v>0</v>
      </c>
      <c r="I427" s="45">
        <f t="shared" si="208"/>
        <v>791857.9</v>
      </c>
      <c r="J427" s="45">
        <f t="shared" si="208"/>
        <v>1114372.1600000001</v>
      </c>
      <c r="K427" s="45">
        <f t="shared" si="208"/>
        <v>1114372.1600000001</v>
      </c>
    </row>
    <row r="428" spans="1:11" ht="15" customHeight="1">
      <c r="A428" s="94" t="s">
        <v>212</v>
      </c>
      <c r="B428" s="82"/>
      <c r="C428" s="218" t="s">
        <v>564</v>
      </c>
      <c r="D428" s="60">
        <f>E428</f>
        <v>1906230.06</v>
      </c>
      <c r="E428" s="46">
        <v>1906230.06</v>
      </c>
      <c r="F428" s="206">
        <v>791857.9</v>
      </c>
      <c r="G428" s="49">
        <v>0</v>
      </c>
      <c r="H428" s="49">
        <v>0</v>
      </c>
      <c r="I428" s="176">
        <f>F428</f>
        <v>791857.9</v>
      </c>
      <c r="J428" s="49">
        <f>D428-F428</f>
        <v>1114372.1600000001</v>
      </c>
      <c r="K428" s="49">
        <f>E428-I428</f>
        <v>1114372.1600000001</v>
      </c>
    </row>
    <row r="429" spans="1:11" ht="14.25" customHeight="1">
      <c r="A429" s="94"/>
      <c r="B429" s="82"/>
      <c r="C429" s="44"/>
      <c r="D429" s="60"/>
      <c r="E429" s="45"/>
      <c r="F429" s="45"/>
      <c r="G429" s="49"/>
      <c r="H429" s="49"/>
      <c r="I429" s="176"/>
      <c r="J429" s="49"/>
      <c r="K429" s="49"/>
    </row>
    <row r="430" spans="1:11" ht="15" customHeight="1">
      <c r="A430" s="96" t="s">
        <v>506</v>
      </c>
      <c r="B430" s="78"/>
      <c r="C430" s="50" t="s">
        <v>549</v>
      </c>
      <c r="D430" s="51">
        <f>D431</f>
        <v>348753.6</v>
      </c>
      <c r="E430" s="51">
        <f>E431</f>
        <v>348753.6</v>
      </c>
      <c r="F430" s="51">
        <f aca="true" t="shared" si="209" ref="F430:K430">F431</f>
        <v>174376.8</v>
      </c>
      <c r="G430" s="51">
        <f t="shared" si="209"/>
        <v>0</v>
      </c>
      <c r="H430" s="51">
        <f t="shared" si="209"/>
        <v>0</v>
      </c>
      <c r="I430" s="51">
        <f t="shared" si="209"/>
        <v>174376.8</v>
      </c>
      <c r="J430" s="51">
        <f t="shared" si="209"/>
        <v>174376.8</v>
      </c>
      <c r="K430" s="51">
        <f t="shared" si="209"/>
        <v>174376.8</v>
      </c>
    </row>
    <row r="431" spans="1:11" ht="27.75" customHeight="1">
      <c r="A431" s="97" t="s">
        <v>255</v>
      </c>
      <c r="B431" s="68"/>
      <c r="C431" s="50" t="s">
        <v>550</v>
      </c>
      <c r="D431" s="51">
        <f>D434</f>
        <v>348753.6</v>
      </c>
      <c r="E431" s="51">
        <f>E434</f>
        <v>348753.6</v>
      </c>
      <c r="F431" s="51">
        <f aca="true" t="shared" si="210" ref="F431:K431">F434</f>
        <v>174376.8</v>
      </c>
      <c r="G431" s="51">
        <f t="shared" si="210"/>
        <v>0</v>
      </c>
      <c r="H431" s="51">
        <f t="shared" si="210"/>
        <v>0</v>
      </c>
      <c r="I431" s="51">
        <f t="shared" si="210"/>
        <v>174376.8</v>
      </c>
      <c r="J431" s="51">
        <f t="shared" si="210"/>
        <v>174376.8</v>
      </c>
      <c r="K431" s="51">
        <f t="shared" si="210"/>
        <v>174376.8</v>
      </c>
    </row>
    <row r="432" spans="1:11" ht="15.75" customHeight="1">
      <c r="A432" s="97" t="s">
        <v>212</v>
      </c>
      <c r="B432" s="68"/>
      <c r="C432" s="50" t="s">
        <v>551</v>
      </c>
      <c r="D432" s="51">
        <f>D435</f>
        <v>348753.6</v>
      </c>
      <c r="E432" s="51">
        <f>E435</f>
        <v>348753.6</v>
      </c>
      <c r="F432" s="51">
        <f aca="true" t="shared" si="211" ref="F432:K432">F435</f>
        <v>174376.8</v>
      </c>
      <c r="G432" s="51">
        <f t="shared" si="211"/>
        <v>0</v>
      </c>
      <c r="H432" s="51">
        <f t="shared" si="211"/>
        <v>0</v>
      </c>
      <c r="I432" s="51">
        <f t="shared" si="211"/>
        <v>174376.8</v>
      </c>
      <c r="J432" s="51">
        <f t="shared" si="211"/>
        <v>174376.8</v>
      </c>
      <c r="K432" s="51">
        <f t="shared" si="211"/>
        <v>174376.8</v>
      </c>
    </row>
    <row r="433" spans="1:11" ht="25.5" customHeight="1">
      <c r="A433" s="103" t="s">
        <v>507</v>
      </c>
      <c r="B433" s="81"/>
      <c r="C433" s="208" t="s">
        <v>552</v>
      </c>
      <c r="D433" s="177">
        <f aca="true" t="shared" si="212" ref="D433:K434">D434</f>
        <v>348753.6</v>
      </c>
      <c r="E433" s="177">
        <f t="shared" si="212"/>
        <v>348753.6</v>
      </c>
      <c r="F433" s="59">
        <f t="shared" si="212"/>
        <v>174376.8</v>
      </c>
      <c r="G433" s="59">
        <f t="shared" si="212"/>
        <v>0</v>
      </c>
      <c r="H433" s="59">
        <f t="shared" si="212"/>
        <v>0</v>
      </c>
      <c r="I433" s="59">
        <f t="shared" si="212"/>
        <v>174376.8</v>
      </c>
      <c r="J433" s="59">
        <f t="shared" si="212"/>
        <v>174376.8</v>
      </c>
      <c r="K433" s="59">
        <f t="shared" si="212"/>
        <v>174376.8</v>
      </c>
    </row>
    <row r="434" spans="1:11" ht="15.75" customHeight="1">
      <c r="A434" s="104" t="s">
        <v>255</v>
      </c>
      <c r="B434" s="82"/>
      <c r="C434" s="44" t="s">
        <v>553</v>
      </c>
      <c r="D434" s="60">
        <f t="shared" si="212"/>
        <v>348753.6</v>
      </c>
      <c r="E434" s="49">
        <f t="shared" si="212"/>
        <v>348753.6</v>
      </c>
      <c r="F434" s="49">
        <f t="shared" si="212"/>
        <v>174376.8</v>
      </c>
      <c r="G434" s="49">
        <f t="shared" si="212"/>
        <v>0</v>
      </c>
      <c r="H434" s="49">
        <f t="shared" si="212"/>
        <v>0</v>
      </c>
      <c r="I434" s="60">
        <f t="shared" si="212"/>
        <v>174376.8</v>
      </c>
      <c r="J434" s="49">
        <f t="shared" si="212"/>
        <v>174376.8</v>
      </c>
      <c r="K434" s="49">
        <f t="shared" si="212"/>
        <v>174376.8</v>
      </c>
    </row>
    <row r="435" spans="1:11" ht="16.5" customHeight="1">
      <c r="A435" s="94" t="s">
        <v>212</v>
      </c>
      <c r="B435" s="82"/>
      <c r="C435" s="44" t="s">
        <v>554</v>
      </c>
      <c r="D435" s="60">
        <f>E435</f>
        <v>348753.6</v>
      </c>
      <c r="E435" s="46">
        <v>348753.6</v>
      </c>
      <c r="F435" s="206">
        <v>174376.8</v>
      </c>
      <c r="G435" s="49">
        <v>0</v>
      </c>
      <c r="H435" s="49">
        <v>0</v>
      </c>
      <c r="I435" s="176">
        <f>F435</f>
        <v>174376.8</v>
      </c>
      <c r="J435" s="49">
        <f>D435-I435</f>
        <v>174376.8</v>
      </c>
      <c r="K435" s="49">
        <f>E435-I435</f>
        <v>174376.8</v>
      </c>
    </row>
    <row r="436" spans="1:11" ht="27" customHeight="1">
      <c r="A436" s="93" t="s">
        <v>51</v>
      </c>
      <c r="B436" s="85">
        <v>450</v>
      </c>
      <c r="C436" s="44" t="s">
        <v>49</v>
      </c>
      <c r="D436" s="49" t="s">
        <v>49</v>
      </c>
      <c r="E436" s="49" t="s">
        <v>49</v>
      </c>
      <c r="F436" s="60">
        <f>-F9+'ф-127-2'!E22</f>
        <v>-119055977.66999996</v>
      </c>
      <c r="G436" s="60">
        <v>0</v>
      </c>
      <c r="H436" s="60">
        <v>0</v>
      </c>
      <c r="I436" s="176">
        <f>F436</f>
        <v>-119055977.66999996</v>
      </c>
      <c r="J436" s="49" t="s">
        <v>49</v>
      </c>
      <c r="K436" s="49" t="s">
        <v>49</v>
      </c>
    </row>
    <row r="440" spans="4:11" ht="12.75">
      <c r="D440" s="63"/>
      <c r="E440" s="63"/>
      <c r="F440" s="63"/>
      <c r="G440" s="63"/>
      <c r="H440" s="63"/>
      <c r="I440" s="63"/>
      <c r="J440" s="63"/>
      <c r="K440" s="63"/>
    </row>
    <row r="441" spans="4:6" ht="12.75">
      <c r="D441" s="63"/>
      <c r="E441" s="63"/>
      <c r="F441" s="63"/>
    </row>
    <row r="442" spans="4:11" ht="12.75">
      <c r="D442" s="63"/>
      <c r="E442" s="63"/>
      <c r="F442" s="63"/>
      <c r="G442" s="63"/>
      <c r="H442" s="63"/>
      <c r="I442" s="63"/>
      <c r="J442" s="63"/>
      <c r="K442" s="63"/>
    </row>
  </sheetData>
  <sheetProtection/>
  <mergeCells count="2">
    <mergeCell ref="F3:I4"/>
    <mergeCell ref="J1:K1"/>
  </mergeCells>
  <printOptions/>
  <pageMargins left="0.5118110236220472" right="0.15748031496062992" top="0.7874015748031497" bottom="0.15748031496062992" header="0.5118110236220472" footer="0.15748031496062992"/>
  <pageSetup fitToHeight="20" fitToWidth="1" horizontalDpi="600" verticalDpi="600" orientation="landscape" paperSize="9" scale="87" r:id="rId1"/>
  <rowBreaks count="1" manualBreakCount="1"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view="pageBreakPreview" zoomScale="91" zoomScaleSheetLayoutView="91" zoomScalePageLayoutView="0" workbookViewId="0" topLeftCell="A58">
      <selection activeCell="D89" sqref="D89"/>
    </sheetView>
  </sheetViews>
  <sheetFormatPr defaultColWidth="9.00390625" defaultRowHeight="12.75"/>
  <cols>
    <col min="1" max="1" width="38.625" style="4" customWidth="1"/>
    <col min="2" max="2" width="4.625" style="4" customWidth="1"/>
    <col min="3" max="3" width="17.875" style="4" customWidth="1"/>
    <col min="4" max="4" width="18.25390625" style="2" customWidth="1"/>
    <col min="5" max="5" width="14.125" style="2" customWidth="1"/>
    <col min="6" max="6" width="13.125" style="2" customWidth="1"/>
    <col min="7" max="7" width="14.00390625" style="2" customWidth="1"/>
    <col min="8" max="8" width="13.375" style="2" customWidth="1"/>
    <col min="9" max="9" width="16.125" style="0" customWidth="1"/>
  </cols>
  <sheetData>
    <row r="1" spans="1:9" ht="14.25" customHeight="1">
      <c r="A1" s="255" t="s">
        <v>52</v>
      </c>
      <c r="B1" s="256"/>
      <c r="C1" s="256"/>
      <c r="D1" s="256"/>
      <c r="E1" s="256"/>
      <c r="F1" s="256"/>
      <c r="G1" s="256"/>
      <c r="H1" s="256"/>
      <c r="I1" s="9"/>
    </row>
    <row r="2" spans="1:9" ht="12" customHeight="1">
      <c r="A2" s="255" t="s">
        <v>53</v>
      </c>
      <c r="B2" s="256"/>
      <c r="C2" s="256"/>
      <c r="D2" s="256"/>
      <c r="E2" s="256"/>
      <c r="F2" s="256"/>
      <c r="G2" s="256"/>
      <c r="H2" s="256"/>
      <c r="I2" s="108"/>
    </row>
    <row r="3" spans="1:9" ht="12" customHeight="1">
      <c r="A3" s="255" t="s">
        <v>54</v>
      </c>
      <c r="B3" s="256"/>
      <c r="C3" s="256"/>
      <c r="D3" s="256"/>
      <c r="E3" s="256"/>
      <c r="F3" s="256"/>
      <c r="G3" s="256"/>
      <c r="H3" s="257"/>
      <c r="I3" s="16"/>
    </row>
    <row r="4" spans="1:9" ht="12.75" customHeight="1">
      <c r="A4" s="258" t="s">
        <v>55</v>
      </c>
      <c r="B4" s="259"/>
      <c r="C4" s="259"/>
      <c r="D4" s="259"/>
      <c r="E4" s="259"/>
      <c r="F4" s="259"/>
      <c r="G4" s="259"/>
      <c r="H4" s="111"/>
      <c r="I4" s="112" t="s">
        <v>10</v>
      </c>
    </row>
    <row r="5" spans="1:9" ht="12.75" customHeight="1">
      <c r="A5" s="109"/>
      <c r="B5" s="110"/>
      <c r="C5" s="110"/>
      <c r="D5" s="110"/>
      <c r="E5" s="110"/>
      <c r="F5" s="110"/>
      <c r="G5" s="110"/>
      <c r="H5" s="12" t="s">
        <v>56</v>
      </c>
      <c r="I5" s="214" t="s">
        <v>57</v>
      </c>
    </row>
    <row r="6" spans="1:9" ht="13.5" customHeight="1">
      <c r="A6" s="113"/>
      <c r="B6" s="113"/>
      <c r="C6" s="113"/>
      <c r="D6" s="262" t="s">
        <v>581</v>
      </c>
      <c r="E6" s="263"/>
      <c r="F6" s="113"/>
      <c r="G6" s="113"/>
      <c r="H6" s="11" t="s">
        <v>11</v>
      </c>
      <c r="I6" s="114" t="s">
        <v>582</v>
      </c>
    </row>
    <row r="7" spans="1:9" ht="15" customHeight="1">
      <c r="A7" s="264" t="s">
        <v>539</v>
      </c>
      <c r="B7" s="11"/>
      <c r="C7" s="11"/>
      <c r="D7" s="12"/>
      <c r="E7" s="12"/>
      <c r="F7" s="12"/>
      <c r="G7" s="12"/>
      <c r="H7" s="11"/>
      <c r="I7" s="65" t="s">
        <v>446</v>
      </c>
    </row>
    <row r="8" spans="1:9" ht="9.75" customHeight="1">
      <c r="A8" s="265"/>
      <c r="B8" s="11"/>
      <c r="C8" s="11"/>
      <c r="D8" s="12"/>
      <c r="E8" s="12"/>
      <c r="F8" s="12"/>
      <c r="G8" s="12"/>
      <c r="H8" s="11"/>
      <c r="I8" s="215"/>
    </row>
    <row r="9" spans="1:9" ht="10.5" customHeight="1">
      <c r="A9" s="265"/>
      <c r="B9" s="11"/>
      <c r="C9" s="11"/>
      <c r="D9" s="12"/>
      <c r="E9" s="12"/>
      <c r="F9" s="12"/>
      <c r="G9" s="12"/>
      <c r="H9" s="11" t="s">
        <v>12</v>
      </c>
      <c r="I9" s="114" t="s">
        <v>58</v>
      </c>
    </row>
    <row r="10" spans="1:9" ht="36.75" customHeight="1">
      <c r="A10" s="265"/>
      <c r="B10" s="9"/>
      <c r="C10" s="260" t="s">
        <v>476</v>
      </c>
      <c r="D10" s="260"/>
      <c r="E10" s="260"/>
      <c r="F10" s="260"/>
      <c r="G10" s="260"/>
      <c r="H10" s="11" t="s">
        <v>59</v>
      </c>
      <c r="I10" s="114" t="s">
        <v>60</v>
      </c>
    </row>
    <row r="11" spans="1:9" ht="15.75" customHeight="1">
      <c r="A11" s="11" t="s">
        <v>260</v>
      </c>
      <c r="B11" s="11"/>
      <c r="C11" s="261" t="s">
        <v>447</v>
      </c>
      <c r="D11" s="261"/>
      <c r="E11" s="261"/>
      <c r="F11" s="261"/>
      <c r="G11" s="261"/>
      <c r="H11" s="11" t="s">
        <v>116</v>
      </c>
      <c r="I11" s="114" t="s">
        <v>358</v>
      </c>
    </row>
    <row r="12" spans="1:9" ht="13.5" customHeight="1">
      <c r="A12" s="11" t="s">
        <v>540</v>
      </c>
      <c r="B12" s="11"/>
      <c r="C12" s="11"/>
      <c r="D12" s="12"/>
      <c r="E12" s="12"/>
      <c r="F12" s="12"/>
      <c r="G12" s="12"/>
      <c r="H12" s="11"/>
      <c r="I12" s="216"/>
    </row>
    <row r="13" spans="1:9" ht="13.5" customHeight="1">
      <c r="A13" s="11" t="s">
        <v>13</v>
      </c>
      <c r="B13" s="11"/>
      <c r="C13" s="11"/>
      <c r="D13" s="12"/>
      <c r="E13" s="12"/>
      <c r="F13" s="12"/>
      <c r="G13" s="12"/>
      <c r="H13" s="11" t="s">
        <v>14</v>
      </c>
      <c r="I13" s="214" t="s">
        <v>15</v>
      </c>
    </row>
    <row r="14" spans="1:9" ht="14.25" customHeight="1">
      <c r="A14" s="115"/>
      <c r="B14" s="10"/>
      <c r="C14" s="10" t="s">
        <v>61</v>
      </c>
      <c r="D14" s="12"/>
      <c r="E14" s="12"/>
      <c r="F14" s="12"/>
      <c r="G14" s="12"/>
      <c r="H14" s="12"/>
      <c r="I14" s="116"/>
    </row>
    <row r="15" spans="1:9" ht="5.25" customHeight="1">
      <c r="A15" s="117"/>
      <c r="B15" s="117"/>
      <c r="C15" s="118"/>
      <c r="D15" s="119"/>
      <c r="E15" s="119"/>
      <c r="F15" s="119"/>
      <c r="G15" s="119"/>
      <c r="H15" s="119"/>
      <c r="I15" s="16"/>
    </row>
    <row r="16" spans="1:9" ht="12.75" customHeight="1">
      <c r="A16" s="120"/>
      <c r="B16" s="25"/>
      <c r="C16" s="26"/>
      <c r="D16" s="27"/>
      <c r="E16" s="121"/>
      <c r="F16" s="122" t="s">
        <v>19</v>
      </c>
      <c r="G16" s="123"/>
      <c r="H16" s="123"/>
      <c r="I16" s="32"/>
    </row>
    <row r="17" spans="1:9" ht="9.75" customHeight="1">
      <c r="A17" s="25"/>
      <c r="B17" s="25" t="s">
        <v>21</v>
      </c>
      <c r="C17" s="26" t="s">
        <v>62</v>
      </c>
      <c r="D17" s="27" t="s">
        <v>23</v>
      </c>
      <c r="E17" s="32" t="s">
        <v>30</v>
      </c>
      <c r="F17" s="33" t="s">
        <v>31</v>
      </c>
      <c r="G17" s="32" t="s">
        <v>32</v>
      </c>
      <c r="H17" s="124"/>
      <c r="I17" s="27" t="s">
        <v>63</v>
      </c>
    </row>
    <row r="18" spans="1:9" ht="9.75" customHeight="1">
      <c r="A18" s="25" t="s">
        <v>1</v>
      </c>
      <c r="B18" s="25" t="s">
        <v>26</v>
      </c>
      <c r="C18" s="26" t="s">
        <v>64</v>
      </c>
      <c r="D18" s="27" t="s">
        <v>28</v>
      </c>
      <c r="E18" s="36" t="s">
        <v>38</v>
      </c>
      <c r="F18" s="27" t="s">
        <v>39</v>
      </c>
      <c r="G18" s="27" t="s">
        <v>40</v>
      </c>
      <c r="H18" s="28" t="s">
        <v>41</v>
      </c>
      <c r="I18" s="27" t="s">
        <v>36</v>
      </c>
    </row>
    <row r="19" spans="1:9" ht="9.75" customHeight="1">
      <c r="A19" s="120"/>
      <c r="B19" s="25" t="s">
        <v>34</v>
      </c>
      <c r="C19" s="26" t="s">
        <v>65</v>
      </c>
      <c r="D19" s="27" t="s">
        <v>36</v>
      </c>
      <c r="E19" s="36" t="s">
        <v>44</v>
      </c>
      <c r="F19" s="27" t="s">
        <v>45</v>
      </c>
      <c r="G19" s="27"/>
      <c r="H19" s="28"/>
      <c r="I19" s="27"/>
    </row>
    <row r="20" spans="1:9" ht="9.75" customHeight="1">
      <c r="A20" s="120"/>
      <c r="B20" s="25"/>
      <c r="C20" s="25"/>
      <c r="D20" s="27"/>
      <c r="E20" s="36"/>
      <c r="F20" s="27"/>
      <c r="G20" s="27"/>
      <c r="H20" s="28"/>
      <c r="I20" s="125"/>
    </row>
    <row r="21" spans="1:9" ht="9.75" customHeight="1">
      <c r="A21" s="126">
        <v>1</v>
      </c>
      <c r="B21" s="127">
        <v>2</v>
      </c>
      <c r="C21" s="127">
        <v>3</v>
      </c>
      <c r="D21" s="32" t="s">
        <v>2</v>
      </c>
      <c r="E21" s="34" t="s">
        <v>3</v>
      </c>
      <c r="F21" s="32" t="s">
        <v>4</v>
      </c>
      <c r="G21" s="32" t="s">
        <v>5</v>
      </c>
      <c r="H21" s="32" t="s">
        <v>6</v>
      </c>
      <c r="I21" s="32" t="s">
        <v>7</v>
      </c>
    </row>
    <row r="22" spans="1:9" ht="15.75" customHeight="1">
      <c r="A22" s="199" t="s">
        <v>66</v>
      </c>
      <c r="B22" s="66" t="s">
        <v>67</v>
      </c>
      <c r="C22" s="200" t="s">
        <v>49</v>
      </c>
      <c r="D22" s="242">
        <f aca="true" t="shared" si="0" ref="D22:I22">D24+D36</f>
        <v>0</v>
      </c>
      <c r="E22" s="242">
        <f t="shared" si="0"/>
        <v>402243039.55</v>
      </c>
      <c r="F22" s="242">
        <f t="shared" si="0"/>
        <v>0</v>
      </c>
      <c r="G22" s="242">
        <f t="shared" si="0"/>
        <v>0</v>
      </c>
      <c r="H22" s="242">
        <f t="shared" si="0"/>
        <v>402243039.55</v>
      </c>
      <c r="I22" s="242">
        <f t="shared" si="0"/>
        <v>-402243039.55</v>
      </c>
    </row>
    <row r="23" spans="1:9" ht="15.75" customHeight="1">
      <c r="A23" s="130" t="s">
        <v>50</v>
      </c>
      <c r="B23" s="39"/>
      <c r="C23" s="128"/>
      <c r="D23" s="243"/>
      <c r="E23" s="243"/>
      <c r="F23" s="244"/>
      <c r="G23" s="244"/>
      <c r="H23" s="244"/>
      <c r="I23" s="244"/>
    </row>
    <row r="24" spans="1:9" ht="15.75" customHeight="1">
      <c r="A24" s="195" t="s">
        <v>510</v>
      </c>
      <c r="B24" s="66"/>
      <c r="C24" s="217" t="s">
        <v>511</v>
      </c>
      <c r="D24" s="245">
        <f>D25+D32+D34</f>
        <v>0</v>
      </c>
      <c r="E24" s="245">
        <f>E25+E32+E34</f>
        <v>401778497.97</v>
      </c>
      <c r="F24" s="245">
        <f>F25+F32+F34</f>
        <v>0</v>
      </c>
      <c r="G24" s="245">
        <f>G25+G32+G34</f>
        <v>0</v>
      </c>
      <c r="H24" s="244">
        <f aca="true" t="shared" si="1" ref="H24:H40">E24+F24+G24</f>
        <v>401778497.97</v>
      </c>
      <c r="I24" s="246">
        <f>D24-H24</f>
        <v>-401778497.97</v>
      </c>
    </row>
    <row r="25" spans="1:9" ht="36" customHeight="1">
      <c r="A25" s="195" t="s">
        <v>512</v>
      </c>
      <c r="B25" s="66"/>
      <c r="C25" s="217" t="s">
        <v>513</v>
      </c>
      <c r="D25" s="245">
        <f aca="true" t="shared" si="2" ref="D25:I25">D26+D28+D30</f>
        <v>0</v>
      </c>
      <c r="E25" s="245">
        <f t="shared" si="2"/>
        <v>412353206.22</v>
      </c>
      <c r="F25" s="243">
        <f t="shared" si="2"/>
        <v>0</v>
      </c>
      <c r="G25" s="243">
        <f t="shared" si="2"/>
        <v>0</v>
      </c>
      <c r="H25" s="243">
        <f t="shared" si="2"/>
        <v>412353206.22</v>
      </c>
      <c r="I25" s="245">
        <f t="shared" si="2"/>
        <v>-412353206.22</v>
      </c>
    </row>
    <row r="26" spans="1:9" ht="36" customHeight="1">
      <c r="A26" s="195" t="s">
        <v>514</v>
      </c>
      <c r="B26" s="198"/>
      <c r="C26" s="217" t="s">
        <v>515</v>
      </c>
      <c r="D26" s="245">
        <f>D27</f>
        <v>0</v>
      </c>
      <c r="E26" s="245">
        <f>E27</f>
        <v>20361096.67</v>
      </c>
      <c r="F26" s="245">
        <f>F27</f>
        <v>0</v>
      </c>
      <c r="G26" s="245">
        <f>G27</f>
        <v>0</v>
      </c>
      <c r="H26" s="244">
        <f t="shared" si="1"/>
        <v>20361096.67</v>
      </c>
      <c r="I26" s="246">
        <f aca="true" t="shared" si="3" ref="I26:I40">D26-H26</f>
        <v>-20361096.67</v>
      </c>
    </row>
    <row r="27" spans="1:9" ht="17.25" customHeight="1">
      <c r="A27" s="197" t="s">
        <v>516</v>
      </c>
      <c r="B27" s="133"/>
      <c r="C27" s="114" t="s">
        <v>517</v>
      </c>
      <c r="D27" s="243">
        <v>0</v>
      </c>
      <c r="E27" s="243">
        <v>20361096.67</v>
      </c>
      <c r="F27" s="244"/>
      <c r="G27" s="244"/>
      <c r="H27" s="244">
        <f t="shared" si="1"/>
        <v>20361096.67</v>
      </c>
      <c r="I27" s="244">
        <f t="shared" si="3"/>
        <v>-20361096.67</v>
      </c>
    </row>
    <row r="28" spans="1:9" ht="38.25" customHeight="1">
      <c r="A28" s="195" t="s">
        <v>518</v>
      </c>
      <c r="B28" s="198"/>
      <c r="C28" s="217" t="s">
        <v>519</v>
      </c>
      <c r="D28" s="245">
        <f>D29</f>
        <v>0</v>
      </c>
      <c r="E28" s="245">
        <f>E29</f>
        <v>390582838.95</v>
      </c>
      <c r="F28" s="245">
        <f>F29</f>
        <v>0</v>
      </c>
      <c r="G28" s="245">
        <f>G29</f>
        <v>0</v>
      </c>
      <c r="H28" s="244">
        <f t="shared" si="1"/>
        <v>390582838.95</v>
      </c>
      <c r="I28" s="246">
        <f t="shared" si="3"/>
        <v>-390582838.95</v>
      </c>
    </row>
    <row r="29" spans="1:9" ht="37.5" customHeight="1">
      <c r="A29" s="197" t="s">
        <v>520</v>
      </c>
      <c r="B29" s="133"/>
      <c r="C29" s="114" t="s">
        <v>521</v>
      </c>
      <c r="D29" s="243">
        <v>0</v>
      </c>
      <c r="E29" s="243">
        <v>390582838.95</v>
      </c>
      <c r="F29" s="244"/>
      <c r="G29" s="244"/>
      <c r="H29" s="244">
        <f t="shared" si="1"/>
        <v>390582838.95</v>
      </c>
      <c r="I29" s="244">
        <f t="shared" si="3"/>
        <v>-390582838.95</v>
      </c>
    </row>
    <row r="30" spans="1:9" ht="14.25" customHeight="1">
      <c r="A30" s="195" t="s">
        <v>542</v>
      </c>
      <c r="B30" s="198"/>
      <c r="C30" s="217" t="s">
        <v>541</v>
      </c>
      <c r="D30" s="245">
        <f>D31</f>
        <v>0</v>
      </c>
      <c r="E30" s="245">
        <f>E31</f>
        <v>1409270.6</v>
      </c>
      <c r="F30" s="245">
        <f>F31</f>
        <v>0</v>
      </c>
      <c r="G30" s="245">
        <f>G31</f>
        <v>0</v>
      </c>
      <c r="H30" s="244">
        <f>E30+F30+G30</f>
        <v>1409270.6</v>
      </c>
      <c r="I30" s="246">
        <f>D30-H30</f>
        <v>-1409270.6</v>
      </c>
    </row>
    <row r="31" spans="1:9" ht="24.75" customHeight="1">
      <c r="A31" s="197" t="s">
        <v>543</v>
      </c>
      <c r="B31" s="133"/>
      <c r="C31" s="114" t="s">
        <v>544</v>
      </c>
      <c r="D31" s="243">
        <v>0</v>
      </c>
      <c r="E31" s="243">
        <v>1409270.6</v>
      </c>
      <c r="F31" s="244"/>
      <c r="G31" s="244"/>
      <c r="H31" s="244">
        <f>E31+F31+G31</f>
        <v>1409270.6</v>
      </c>
      <c r="I31" s="244">
        <f>D31-H31</f>
        <v>-1409270.6</v>
      </c>
    </row>
    <row r="32" spans="1:9" ht="55.5" customHeight="1">
      <c r="A32" s="195" t="s">
        <v>522</v>
      </c>
      <c r="B32" s="198"/>
      <c r="C32" s="217" t="s">
        <v>523</v>
      </c>
      <c r="D32" s="245">
        <f>D33</f>
        <v>0</v>
      </c>
      <c r="E32" s="245">
        <f>E33</f>
        <v>-10776964.07</v>
      </c>
      <c r="F32" s="245">
        <f>F33</f>
        <v>0</v>
      </c>
      <c r="G32" s="245">
        <f>G33</f>
        <v>0</v>
      </c>
      <c r="H32" s="246">
        <f t="shared" si="1"/>
        <v>-10776964.07</v>
      </c>
      <c r="I32" s="244">
        <f t="shared" si="3"/>
        <v>10776964.07</v>
      </c>
    </row>
    <row r="33" spans="1:9" ht="50.25" customHeight="1">
      <c r="A33" s="197" t="s">
        <v>524</v>
      </c>
      <c r="B33" s="198"/>
      <c r="C33" s="114" t="s">
        <v>525</v>
      </c>
      <c r="D33" s="243">
        <v>0</v>
      </c>
      <c r="E33" s="243">
        <v>-10776964.07</v>
      </c>
      <c r="F33" s="243"/>
      <c r="G33" s="243"/>
      <c r="H33" s="244">
        <f t="shared" si="1"/>
        <v>-10776964.07</v>
      </c>
      <c r="I33" s="244">
        <f t="shared" si="3"/>
        <v>10776964.07</v>
      </c>
    </row>
    <row r="34" spans="1:9" ht="35.25" customHeight="1">
      <c r="A34" s="195" t="s">
        <v>526</v>
      </c>
      <c r="B34" s="198"/>
      <c r="C34" s="217" t="s">
        <v>527</v>
      </c>
      <c r="D34" s="245">
        <f>D35</f>
        <v>0</v>
      </c>
      <c r="E34" s="245">
        <f>E35</f>
        <v>202255.82</v>
      </c>
      <c r="F34" s="245">
        <f>F35</f>
        <v>0</v>
      </c>
      <c r="G34" s="245">
        <f>G35</f>
        <v>0</v>
      </c>
      <c r="H34" s="246">
        <f t="shared" si="1"/>
        <v>202255.82</v>
      </c>
      <c r="I34" s="244">
        <f t="shared" si="3"/>
        <v>-202255.82</v>
      </c>
    </row>
    <row r="35" spans="1:9" ht="34.5" customHeight="1">
      <c r="A35" s="132" t="s">
        <v>526</v>
      </c>
      <c r="B35" s="133"/>
      <c r="C35" s="114" t="s">
        <v>528</v>
      </c>
      <c r="D35" s="243">
        <v>0</v>
      </c>
      <c r="E35" s="243">
        <v>202255.82</v>
      </c>
      <c r="F35" s="244"/>
      <c r="G35" s="244"/>
      <c r="H35" s="244">
        <f t="shared" si="1"/>
        <v>202255.82</v>
      </c>
      <c r="I35" s="244">
        <f t="shared" si="3"/>
        <v>-202255.82</v>
      </c>
    </row>
    <row r="36" spans="1:9" ht="15.75" customHeight="1">
      <c r="A36" s="196" t="s">
        <v>529</v>
      </c>
      <c r="B36" s="198"/>
      <c r="C36" s="217" t="s">
        <v>530</v>
      </c>
      <c r="D36" s="245">
        <f aca="true" t="shared" si="4" ref="D36:I36">D39+D37</f>
        <v>0</v>
      </c>
      <c r="E36" s="245">
        <f t="shared" si="4"/>
        <v>464541.57999999996</v>
      </c>
      <c r="F36" s="245">
        <f t="shared" si="4"/>
        <v>0</v>
      </c>
      <c r="G36" s="245">
        <f t="shared" si="4"/>
        <v>0</v>
      </c>
      <c r="H36" s="245">
        <f t="shared" si="4"/>
        <v>464541.57999999996</v>
      </c>
      <c r="I36" s="245">
        <f t="shared" si="4"/>
        <v>-464541.57999999996</v>
      </c>
    </row>
    <row r="37" spans="1:9" ht="23.25" customHeight="1">
      <c r="A37" s="196" t="s">
        <v>531</v>
      </c>
      <c r="B37" s="198"/>
      <c r="C37" s="217" t="s">
        <v>532</v>
      </c>
      <c r="D37" s="245">
        <f>D38</f>
        <v>0</v>
      </c>
      <c r="E37" s="245">
        <f>E38</f>
        <v>473179.29</v>
      </c>
      <c r="F37" s="245">
        <f>F38</f>
        <v>0</v>
      </c>
      <c r="G37" s="245">
        <f>G38</f>
        <v>0</v>
      </c>
      <c r="H37" s="245">
        <f>H38</f>
        <v>473179.29</v>
      </c>
      <c r="I37" s="246">
        <f>D37-H37</f>
        <v>-473179.29</v>
      </c>
    </row>
    <row r="38" spans="1:9" ht="27.75" customHeight="1">
      <c r="A38" s="197" t="s">
        <v>533</v>
      </c>
      <c r="B38" s="198"/>
      <c r="C38" s="114" t="s">
        <v>534</v>
      </c>
      <c r="D38" s="243">
        <v>0</v>
      </c>
      <c r="E38" s="243">
        <v>473179.29</v>
      </c>
      <c r="F38" s="245"/>
      <c r="G38" s="245"/>
      <c r="H38" s="244">
        <f>E38+F38+G38</f>
        <v>473179.29</v>
      </c>
      <c r="I38" s="244">
        <f>D38-H38</f>
        <v>-473179.29</v>
      </c>
    </row>
    <row r="39" spans="1:9" ht="15.75" customHeight="1">
      <c r="A39" s="196" t="s">
        <v>535</v>
      </c>
      <c r="B39" s="198"/>
      <c r="C39" s="217" t="s">
        <v>536</v>
      </c>
      <c r="D39" s="245">
        <f>D40</f>
        <v>0</v>
      </c>
      <c r="E39" s="245">
        <f>E40</f>
        <v>-8637.71</v>
      </c>
      <c r="F39" s="245">
        <f>F40</f>
        <v>0</v>
      </c>
      <c r="G39" s="245">
        <f>G40</f>
        <v>0</v>
      </c>
      <c r="H39" s="246">
        <f t="shared" si="1"/>
        <v>-8637.71</v>
      </c>
      <c r="I39" s="246">
        <f t="shared" si="3"/>
        <v>8637.71</v>
      </c>
    </row>
    <row r="40" spans="1:9" ht="26.25" customHeight="1">
      <c r="A40" s="132" t="s">
        <v>537</v>
      </c>
      <c r="B40" s="133"/>
      <c r="C40" s="114" t="s">
        <v>538</v>
      </c>
      <c r="D40" s="243">
        <v>0</v>
      </c>
      <c r="E40" s="243">
        <v>-8637.71</v>
      </c>
      <c r="F40" s="244"/>
      <c r="G40" s="244"/>
      <c r="H40" s="244">
        <f t="shared" si="1"/>
        <v>-8637.71</v>
      </c>
      <c r="I40" s="244">
        <f t="shared" si="3"/>
        <v>8637.71</v>
      </c>
    </row>
    <row r="41" spans="1:9" ht="15.75" customHeight="1">
      <c r="A41" s="135"/>
      <c r="B41" s="136"/>
      <c r="C41" s="137"/>
      <c r="D41" s="137"/>
      <c r="E41" s="137"/>
      <c r="F41" s="137"/>
      <c r="G41" s="137"/>
      <c r="H41" s="137"/>
      <c r="I41" s="137"/>
    </row>
    <row r="42" spans="1:9" ht="10.5" customHeight="1">
      <c r="A42" s="138"/>
      <c r="B42" s="139"/>
      <c r="C42" s="108"/>
      <c r="D42" s="140"/>
      <c r="E42" s="140"/>
      <c r="F42" s="140"/>
      <c r="G42" s="140"/>
      <c r="H42" s="141"/>
      <c r="I42" s="140"/>
    </row>
    <row r="43" spans="1:9" ht="14.25">
      <c r="A43" s="115"/>
      <c r="B43" s="10"/>
      <c r="C43" s="11"/>
      <c r="D43" s="12"/>
      <c r="E43" s="12"/>
      <c r="F43" s="12"/>
      <c r="G43" s="12"/>
      <c r="H43" s="111"/>
      <c r="I43" s="141"/>
    </row>
    <row r="44" spans="1:9" ht="5.25" customHeight="1">
      <c r="A44" s="117"/>
      <c r="B44" s="142"/>
      <c r="C44" s="118"/>
      <c r="D44" s="119"/>
      <c r="E44" s="119"/>
      <c r="F44" s="119"/>
      <c r="G44" s="119"/>
      <c r="H44" s="119"/>
      <c r="I44" s="143"/>
    </row>
    <row r="45" spans="1:9" ht="12.75">
      <c r="A45" s="120"/>
      <c r="B45" s="25"/>
      <c r="C45" s="25" t="s">
        <v>68</v>
      </c>
      <c r="D45" s="27"/>
      <c r="E45" s="121"/>
      <c r="F45" s="122" t="s">
        <v>19</v>
      </c>
      <c r="G45" s="123"/>
      <c r="H45" s="144"/>
      <c r="I45" s="28"/>
    </row>
    <row r="46" spans="1:9" ht="10.5" customHeight="1">
      <c r="A46" s="145"/>
      <c r="B46" s="25" t="s">
        <v>21</v>
      </c>
      <c r="C46" s="26" t="s">
        <v>69</v>
      </c>
      <c r="D46" s="27" t="s">
        <v>23</v>
      </c>
      <c r="E46" s="32" t="s">
        <v>30</v>
      </c>
      <c r="F46" s="33" t="s">
        <v>31</v>
      </c>
      <c r="G46" s="32" t="s">
        <v>32</v>
      </c>
      <c r="H46" s="34"/>
      <c r="I46" s="28" t="s">
        <v>63</v>
      </c>
    </row>
    <row r="47" spans="1:9" ht="10.5" customHeight="1">
      <c r="A47" s="25" t="s">
        <v>1</v>
      </c>
      <c r="B47" s="25" t="s">
        <v>26</v>
      </c>
      <c r="C47" s="26" t="s">
        <v>64</v>
      </c>
      <c r="D47" s="27" t="s">
        <v>28</v>
      </c>
      <c r="E47" s="36" t="s">
        <v>38</v>
      </c>
      <c r="F47" s="27" t="s">
        <v>39</v>
      </c>
      <c r="G47" s="27" t="s">
        <v>40</v>
      </c>
      <c r="H47" s="27" t="s">
        <v>41</v>
      </c>
      <c r="I47" s="28" t="s">
        <v>36</v>
      </c>
    </row>
    <row r="48" spans="1:9" ht="9.75" customHeight="1">
      <c r="A48" s="120"/>
      <c r="B48" s="25" t="s">
        <v>34</v>
      </c>
      <c r="C48" s="26" t="s">
        <v>65</v>
      </c>
      <c r="D48" s="27" t="s">
        <v>36</v>
      </c>
      <c r="E48" s="36" t="s">
        <v>44</v>
      </c>
      <c r="F48" s="27" t="s">
        <v>45</v>
      </c>
      <c r="G48" s="27"/>
      <c r="H48" s="27"/>
      <c r="I48" s="28"/>
    </row>
    <row r="49" spans="1:9" ht="10.5" customHeight="1">
      <c r="A49" s="120"/>
      <c r="B49" s="25"/>
      <c r="C49" s="26"/>
      <c r="D49" s="27"/>
      <c r="E49" s="36"/>
      <c r="F49" s="27"/>
      <c r="G49" s="27"/>
      <c r="H49" s="27"/>
      <c r="I49" s="28"/>
    </row>
    <row r="50" spans="1:9" ht="9.75" customHeight="1">
      <c r="A50" s="126">
        <v>1</v>
      </c>
      <c r="B50" s="127">
        <v>2</v>
      </c>
      <c r="C50" s="127">
        <v>3</v>
      </c>
      <c r="D50" s="32" t="s">
        <v>2</v>
      </c>
      <c r="E50" s="34" t="s">
        <v>3</v>
      </c>
      <c r="F50" s="32" t="s">
        <v>4</v>
      </c>
      <c r="G50" s="32" t="s">
        <v>5</v>
      </c>
      <c r="H50" s="32" t="s">
        <v>6</v>
      </c>
      <c r="I50" s="146" t="s">
        <v>7</v>
      </c>
    </row>
    <row r="51" spans="1:9" ht="34.5" customHeight="1">
      <c r="A51" s="132" t="s">
        <v>70</v>
      </c>
      <c r="B51" s="39" t="s">
        <v>71</v>
      </c>
      <c r="C51" s="128" t="s">
        <v>49</v>
      </c>
      <c r="D51" s="147">
        <f>'ф-127-1'!E9</f>
        <v>557426316.9700001</v>
      </c>
      <c r="E51" s="147">
        <f>E66</f>
        <v>119055977.66999996</v>
      </c>
      <c r="F51" s="49"/>
      <c r="G51" s="49"/>
      <c r="H51" s="147">
        <f>E51</f>
        <v>119055977.66999996</v>
      </c>
      <c r="I51" s="47"/>
    </row>
    <row r="52" spans="1:9" ht="12.75" customHeight="1">
      <c r="A52" s="148" t="s">
        <v>72</v>
      </c>
      <c r="B52" s="149"/>
      <c r="C52" s="150"/>
      <c r="D52" s="151"/>
      <c r="E52" s="152"/>
      <c r="F52" s="153"/>
      <c r="G52" s="153"/>
      <c r="H52" s="153"/>
      <c r="I52" s="154"/>
    </row>
    <row r="53" spans="1:9" ht="24.75" customHeight="1">
      <c r="A53" s="132" t="s">
        <v>73</v>
      </c>
      <c r="B53" s="155" t="s">
        <v>74</v>
      </c>
      <c r="C53" s="131" t="s">
        <v>49</v>
      </c>
      <c r="D53" s="131"/>
      <c r="E53" s="156"/>
      <c r="F53" s="157"/>
      <c r="G53" s="157"/>
      <c r="H53" s="157"/>
      <c r="I53" s="114"/>
    </row>
    <row r="54" spans="1:9" ht="11.25" customHeight="1">
      <c r="A54" s="148" t="s">
        <v>75</v>
      </c>
      <c r="B54" s="149"/>
      <c r="C54" s="151"/>
      <c r="D54" s="151"/>
      <c r="E54" s="152"/>
      <c r="F54" s="153"/>
      <c r="G54" s="153"/>
      <c r="H54" s="153"/>
      <c r="I54" s="154"/>
    </row>
    <row r="55" spans="1:9" ht="15.75" customHeight="1">
      <c r="A55" s="132"/>
      <c r="B55" s="158"/>
      <c r="C55" s="131"/>
      <c r="D55" s="131"/>
      <c r="E55" s="156"/>
      <c r="F55" s="157"/>
      <c r="G55" s="157"/>
      <c r="H55" s="157"/>
      <c r="I55" s="114"/>
    </row>
    <row r="56" spans="1:9" ht="14.25" customHeight="1">
      <c r="A56" s="132"/>
      <c r="B56" s="158"/>
      <c r="C56" s="131"/>
      <c r="D56" s="131"/>
      <c r="E56" s="156"/>
      <c r="F56" s="157"/>
      <c r="G56" s="157"/>
      <c r="H56" s="157"/>
      <c r="I56" s="114"/>
    </row>
    <row r="57" spans="1:9" ht="18" customHeight="1">
      <c r="A57" s="132"/>
      <c r="B57" s="158"/>
      <c r="C57" s="131"/>
      <c r="D57" s="131"/>
      <c r="E57" s="156"/>
      <c r="F57" s="157"/>
      <c r="G57" s="157"/>
      <c r="H57" s="157"/>
      <c r="I57" s="114"/>
    </row>
    <row r="58" spans="1:9" ht="15" customHeight="1">
      <c r="A58" s="132"/>
      <c r="B58" s="133"/>
      <c r="C58" s="131"/>
      <c r="D58" s="131"/>
      <c r="E58" s="156"/>
      <c r="F58" s="157"/>
      <c r="G58" s="157"/>
      <c r="H58" s="157"/>
      <c r="I58" s="114"/>
    </row>
    <row r="59" spans="1:9" ht="21" customHeight="1">
      <c r="A59" s="132" t="s">
        <v>76</v>
      </c>
      <c r="B59" s="39" t="s">
        <v>77</v>
      </c>
      <c r="C59" s="131" t="s">
        <v>49</v>
      </c>
      <c r="D59" s="131"/>
      <c r="E59" s="156"/>
      <c r="F59" s="157"/>
      <c r="G59" s="157"/>
      <c r="H59" s="157"/>
      <c r="I59" s="114"/>
    </row>
    <row r="60" spans="1:9" ht="18.75" customHeight="1">
      <c r="A60" s="148" t="s">
        <v>75</v>
      </c>
      <c r="B60" s="149"/>
      <c r="C60" s="151"/>
      <c r="D60" s="151"/>
      <c r="E60" s="152"/>
      <c r="F60" s="153"/>
      <c r="G60" s="153"/>
      <c r="H60" s="153"/>
      <c r="I60" s="154"/>
    </row>
    <row r="61" spans="1:9" ht="12.75" customHeight="1">
      <c r="A61" s="132"/>
      <c r="B61" s="155"/>
      <c r="C61" s="131"/>
      <c r="D61" s="131"/>
      <c r="E61" s="156"/>
      <c r="F61" s="157"/>
      <c r="G61" s="157"/>
      <c r="H61" s="157"/>
      <c r="I61" s="114"/>
    </row>
    <row r="62" spans="1:9" ht="18" customHeight="1">
      <c r="A62" s="132"/>
      <c r="B62" s="155"/>
      <c r="C62" s="131"/>
      <c r="D62" s="131"/>
      <c r="E62" s="156"/>
      <c r="F62" s="157"/>
      <c r="G62" s="157"/>
      <c r="H62" s="157"/>
      <c r="I62" s="114"/>
    </row>
    <row r="63" spans="1:9" ht="18.75" customHeight="1">
      <c r="A63" s="197" t="s">
        <v>78</v>
      </c>
      <c r="B63" s="39" t="s">
        <v>79</v>
      </c>
      <c r="C63" s="131"/>
      <c r="D63" s="131"/>
      <c r="E63" s="156" t="s">
        <v>49</v>
      </c>
      <c r="F63" s="157"/>
      <c r="G63" s="156"/>
      <c r="H63" s="157"/>
      <c r="I63" s="47"/>
    </row>
    <row r="64" spans="1:9" ht="20.25" customHeight="1">
      <c r="A64" s="197" t="s">
        <v>80</v>
      </c>
      <c r="B64" s="39" t="s">
        <v>81</v>
      </c>
      <c r="C64" s="131"/>
      <c r="D64" s="131"/>
      <c r="E64" s="156" t="s">
        <v>49</v>
      </c>
      <c r="F64" s="157"/>
      <c r="G64" s="156"/>
      <c r="H64" s="157"/>
      <c r="I64" s="114" t="s">
        <v>49</v>
      </c>
    </row>
    <row r="65" spans="1:9" ht="21.75" customHeight="1">
      <c r="A65" s="197" t="s">
        <v>82</v>
      </c>
      <c r="B65" s="39" t="s">
        <v>83</v>
      </c>
      <c r="C65" s="131"/>
      <c r="D65" s="131"/>
      <c r="E65" s="156" t="s">
        <v>49</v>
      </c>
      <c r="F65" s="157"/>
      <c r="G65" s="156"/>
      <c r="H65" s="157"/>
      <c r="I65" s="114" t="s">
        <v>49</v>
      </c>
    </row>
    <row r="66" spans="1:9" ht="28.5" customHeight="1">
      <c r="A66" s="132" t="s">
        <v>84</v>
      </c>
      <c r="B66" s="149" t="s">
        <v>85</v>
      </c>
      <c r="C66" s="131" t="s">
        <v>49</v>
      </c>
      <c r="D66" s="151" t="s">
        <v>49</v>
      </c>
      <c r="E66" s="147">
        <f>E67</f>
        <v>119055977.66999996</v>
      </c>
      <c r="F66" s="159"/>
      <c r="G66" s="160"/>
      <c r="H66" s="147">
        <f>E66</f>
        <v>119055977.66999996</v>
      </c>
      <c r="I66" s="154" t="s">
        <v>49</v>
      </c>
    </row>
    <row r="67" spans="1:9" ht="36" customHeight="1">
      <c r="A67" s="132" t="s">
        <v>86</v>
      </c>
      <c r="B67" s="39" t="s">
        <v>87</v>
      </c>
      <c r="C67" s="129" t="s">
        <v>49</v>
      </c>
      <c r="D67" s="47" t="s">
        <v>49</v>
      </c>
      <c r="E67" s="147">
        <f>E69+E70</f>
        <v>119055977.66999996</v>
      </c>
      <c r="F67" s="49"/>
      <c r="G67" s="49" t="s">
        <v>49</v>
      </c>
      <c r="H67" s="147">
        <f>E67</f>
        <v>119055977.66999996</v>
      </c>
      <c r="I67" s="47" t="s">
        <v>49</v>
      </c>
    </row>
    <row r="68" spans="1:9" ht="14.25" customHeight="1">
      <c r="A68" s="148" t="s">
        <v>75</v>
      </c>
      <c r="B68" s="149"/>
      <c r="C68" s="151"/>
      <c r="D68" s="151"/>
      <c r="E68" s="160"/>
      <c r="F68" s="159"/>
      <c r="G68" s="159"/>
      <c r="H68" s="159"/>
      <c r="I68" s="154"/>
    </row>
    <row r="69" spans="1:9" ht="23.25" customHeight="1">
      <c r="A69" s="132" t="s">
        <v>88</v>
      </c>
      <c r="B69" s="155" t="s">
        <v>89</v>
      </c>
      <c r="C69" s="131" t="s">
        <v>49</v>
      </c>
      <c r="D69" s="131" t="s">
        <v>49</v>
      </c>
      <c r="E69" s="161">
        <f>-E22</f>
        <v>-402243039.55</v>
      </c>
      <c r="F69" s="162"/>
      <c r="G69" s="161" t="s">
        <v>49</v>
      </c>
      <c r="H69" s="162">
        <f>E69</f>
        <v>-402243039.55</v>
      </c>
      <c r="I69" s="114" t="s">
        <v>49</v>
      </c>
    </row>
    <row r="70" spans="1:9" ht="31.5" customHeight="1">
      <c r="A70" s="134" t="s">
        <v>90</v>
      </c>
      <c r="B70" s="39" t="s">
        <v>91</v>
      </c>
      <c r="C70" s="129" t="s">
        <v>49</v>
      </c>
      <c r="D70" s="129" t="s">
        <v>49</v>
      </c>
      <c r="E70" s="147">
        <f>'ф-127-1'!F9</f>
        <v>521299017.21999997</v>
      </c>
      <c r="F70" s="49"/>
      <c r="G70" s="147" t="s">
        <v>49</v>
      </c>
      <c r="H70" s="147">
        <f>E70</f>
        <v>521299017.21999997</v>
      </c>
      <c r="I70" s="47" t="s">
        <v>49</v>
      </c>
    </row>
    <row r="71" spans="1:9" ht="20.25" customHeight="1">
      <c r="A71" s="148"/>
      <c r="B71" s="163"/>
      <c r="C71" s="137"/>
      <c r="D71" s="137"/>
      <c r="E71" s="137"/>
      <c r="F71" s="137"/>
      <c r="G71" s="137"/>
      <c r="H71" s="141"/>
      <c r="I71" s="137"/>
    </row>
    <row r="72" spans="1:9" ht="6.75" customHeight="1">
      <c r="A72" s="164"/>
      <c r="B72" s="165"/>
      <c r="C72" s="166"/>
      <c r="D72" s="166"/>
      <c r="E72" s="166"/>
      <c r="F72" s="166"/>
      <c r="G72" s="166"/>
      <c r="H72" s="141"/>
      <c r="I72" s="166"/>
    </row>
    <row r="73" spans="1:9" ht="16.5" customHeight="1">
      <c r="A73" s="120"/>
      <c r="B73" s="26"/>
      <c r="C73" s="25" t="s">
        <v>68</v>
      </c>
      <c r="D73" s="27"/>
      <c r="E73" s="106"/>
      <c r="F73" s="167" t="s">
        <v>19</v>
      </c>
      <c r="G73" s="107"/>
      <c r="H73" s="144"/>
      <c r="I73" s="28"/>
    </row>
    <row r="74" spans="1:9" ht="10.5" customHeight="1">
      <c r="A74" s="145"/>
      <c r="B74" s="25" t="s">
        <v>21</v>
      </c>
      <c r="C74" s="26" t="s">
        <v>69</v>
      </c>
      <c r="D74" s="27" t="s">
        <v>23</v>
      </c>
      <c r="E74" s="32" t="s">
        <v>30</v>
      </c>
      <c r="F74" s="33" t="s">
        <v>31</v>
      </c>
      <c r="G74" s="32" t="s">
        <v>32</v>
      </c>
      <c r="H74" s="34"/>
      <c r="I74" s="28" t="s">
        <v>63</v>
      </c>
    </row>
    <row r="75" spans="1:9" ht="10.5" customHeight="1">
      <c r="A75" s="25" t="s">
        <v>1</v>
      </c>
      <c r="B75" s="25" t="s">
        <v>26</v>
      </c>
      <c r="C75" s="26" t="s">
        <v>27</v>
      </c>
      <c r="D75" s="27" t="s">
        <v>28</v>
      </c>
      <c r="E75" s="36" t="s">
        <v>38</v>
      </c>
      <c r="F75" s="27" t="s">
        <v>39</v>
      </c>
      <c r="G75" s="27" t="s">
        <v>40</v>
      </c>
      <c r="H75" s="27" t="s">
        <v>41</v>
      </c>
      <c r="I75" s="28" t="s">
        <v>36</v>
      </c>
    </row>
    <row r="76" spans="1:9" ht="10.5" customHeight="1">
      <c r="A76" s="120"/>
      <c r="B76" s="25" t="s">
        <v>34</v>
      </c>
      <c r="C76" s="25" t="s">
        <v>65</v>
      </c>
      <c r="D76" s="27" t="s">
        <v>36</v>
      </c>
      <c r="E76" s="36" t="s">
        <v>44</v>
      </c>
      <c r="F76" s="27" t="s">
        <v>45</v>
      </c>
      <c r="G76" s="27"/>
      <c r="H76" s="27"/>
      <c r="I76" s="28"/>
    </row>
    <row r="77" spans="1:9" ht="10.5" customHeight="1">
      <c r="A77" s="120"/>
      <c r="B77" s="25"/>
      <c r="C77" s="25"/>
      <c r="D77" s="27"/>
      <c r="E77" s="36"/>
      <c r="F77" s="27"/>
      <c r="G77" s="27"/>
      <c r="H77" s="27"/>
      <c r="I77" s="28"/>
    </row>
    <row r="78" spans="1:9" ht="15" customHeight="1">
      <c r="A78" s="126">
        <v>1</v>
      </c>
      <c r="B78" s="127">
        <v>2</v>
      </c>
      <c r="C78" s="127">
        <v>3</v>
      </c>
      <c r="D78" s="32" t="s">
        <v>2</v>
      </c>
      <c r="E78" s="34" t="s">
        <v>3</v>
      </c>
      <c r="F78" s="32" t="s">
        <v>4</v>
      </c>
      <c r="G78" s="32" t="s">
        <v>5</v>
      </c>
      <c r="H78" s="32" t="s">
        <v>6</v>
      </c>
      <c r="I78" s="146" t="s">
        <v>7</v>
      </c>
    </row>
    <row r="79" spans="1:9" ht="35.25" customHeight="1">
      <c r="A79" s="197" t="s">
        <v>92</v>
      </c>
      <c r="B79" s="149" t="s">
        <v>93</v>
      </c>
      <c r="C79" s="47" t="s">
        <v>49</v>
      </c>
      <c r="D79" s="129" t="s">
        <v>49</v>
      </c>
      <c r="E79" s="129" t="s">
        <v>49</v>
      </c>
      <c r="F79" s="47"/>
      <c r="G79" s="129"/>
      <c r="H79" s="47"/>
      <c r="I79" s="47" t="s">
        <v>49</v>
      </c>
    </row>
    <row r="80" spans="1:9" ht="15" customHeight="1">
      <c r="A80" s="201" t="s">
        <v>72</v>
      </c>
      <c r="B80" s="149"/>
      <c r="C80" s="168"/>
      <c r="D80" s="151"/>
      <c r="E80" s="151"/>
      <c r="F80" s="33" t="s">
        <v>94</v>
      </c>
      <c r="G80" s="151"/>
      <c r="H80" s="33"/>
      <c r="I80" s="33"/>
    </row>
    <row r="81" spans="1:9" ht="12.75">
      <c r="A81" s="197" t="s">
        <v>95</v>
      </c>
      <c r="B81" s="155" t="s">
        <v>96</v>
      </c>
      <c r="C81" s="151" t="s">
        <v>49</v>
      </c>
      <c r="D81" s="154" t="s">
        <v>49</v>
      </c>
      <c r="E81" s="154" t="s">
        <v>49</v>
      </c>
      <c r="F81" s="154"/>
      <c r="G81" s="154"/>
      <c r="H81" s="154"/>
      <c r="I81" s="154" t="s">
        <v>49</v>
      </c>
    </row>
    <row r="82" spans="1:9" ht="36" customHeight="1">
      <c r="A82" s="202" t="s">
        <v>97</v>
      </c>
      <c r="B82" s="39" t="s">
        <v>98</v>
      </c>
      <c r="C82" s="129" t="s">
        <v>49</v>
      </c>
      <c r="D82" s="47" t="s">
        <v>49</v>
      </c>
      <c r="E82" s="47" t="s">
        <v>49</v>
      </c>
      <c r="F82" s="47"/>
      <c r="G82" s="47"/>
      <c r="H82" s="47"/>
      <c r="I82" s="47" t="s">
        <v>49</v>
      </c>
    </row>
    <row r="83" spans="1:9" ht="6" customHeight="1">
      <c r="A83" s="148"/>
      <c r="B83" s="163"/>
      <c r="C83" s="137"/>
      <c r="D83" s="137"/>
      <c r="E83" s="137"/>
      <c r="F83" s="137"/>
      <c r="G83" s="137"/>
      <c r="H83" s="137"/>
      <c r="I83" s="137"/>
    </row>
    <row r="84" spans="1:9" ht="30" customHeight="1">
      <c r="A84" s="148" t="s">
        <v>99</v>
      </c>
      <c r="B84" s="148"/>
      <c r="C84" s="166" t="s">
        <v>383</v>
      </c>
      <c r="D84" s="139"/>
      <c r="E84" s="139" t="s">
        <v>100</v>
      </c>
      <c r="F84" s="137"/>
      <c r="G84" s="137"/>
      <c r="H84" s="137"/>
      <c r="I84" s="137"/>
    </row>
    <row r="85" spans="1:9" ht="9.75" customHeight="1">
      <c r="A85" s="11" t="s">
        <v>203</v>
      </c>
      <c r="B85" s="11"/>
      <c r="C85" s="12" t="s">
        <v>204</v>
      </c>
      <c r="D85" s="169"/>
      <c r="E85" s="169" t="s">
        <v>103</v>
      </c>
      <c r="F85" s="169"/>
      <c r="G85" s="169"/>
      <c r="H85" s="169"/>
      <c r="I85" s="169"/>
    </row>
    <row r="86" spans="1:9" ht="9.75" customHeight="1">
      <c r="A86" s="115"/>
      <c r="B86" s="115"/>
      <c r="C86" s="115"/>
      <c r="D86" s="169"/>
      <c r="E86" s="169"/>
      <c r="F86" s="138" t="s">
        <v>101</v>
      </c>
      <c r="G86" s="111"/>
      <c r="H86" s="169"/>
      <c r="I86" s="169"/>
    </row>
    <row r="87" spans="1:9" ht="24.75" customHeight="1">
      <c r="A87" s="11" t="s">
        <v>317</v>
      </c>
      <c r="B87" s="11"/>
      <c r="C87" s="166" t="s">
        <v>318</v>
      </c>
      <c r="D87" s="169"/>
      <c r="E87" s="169"/>
      <c r="F87" s="169"/>
      <c r="G87" s="169"/>
      <c r="H87" s="169"/>
      <c r="I87" s="169"/>
    </row>
    <row r="88" spans="1:9" ht="9.75" customHeight="1">
      <c r="A88" s="11" t="s">
        <v>201</v>
      </c>
      <c r="B88" s="11"/>
      <c r="C88" s="12" t="s">
        <v>202</v>
      </c>
      <c r="D88" s="169"/>
      <c r="E88" s="169"/>
      <c r="F88" s="169"/>
      <c r="G88" s="169"/>
      <c r="H88" s="169"/>
      <c r="I88" s="169"/>
    </row>
    <row r="89" spans="1:9" ht="23.25" customHeight="1">
      <c r="A89" s="11" t="s">
        <v>583</v>
      </c>
      <c r="B89" s="115"/>
      <c r="C89" s="115"/>
      <c r="D89" s="169"/>
      <c r="E89" s="169"/>
      <c r="F89" s="169"/>
      <c r="G89" s="169"/>
      <c r="H89" s="169"/>
      <c r="I89" s="16"/>
    </row>
    <row r="90" spans="4:9" ht="9.75" customHeight="1">
      <c r="D90" s="7"/>
      <c r="E90" s="7"/>
      <c r="F90" s="7"/>
      <c r="G90" s="7"/>
      <c r="H90" s="7"/>
      <c r="I90" s="1"/>
    </row>
    <row r="91" spans="1:9" ht="12.75" customHeight="1">
      <c r="A91" s="5"/>
      <c r="B91" s="5"/>
      <c r="C91" s="3"/>
      <c r="D91" s="6"/>
      <c r="E91" s="6"/>
      <c r="F91" s="6"/>
      <c r="G91" s="6"/>
      <c r="H91" s="6"/>
      <c r="I91" s="6"/>
    </row>
  </sheetData>
  <sheetProtection/>
  <mergeCells count="8">
    <mergeCell ref="A1:H1"/>
    <mergeCell ref="A2:H2"/>
    <mergeCell ref="A3:H3"/>
    <mergeCell ref="A4:G4"/>
    <mergeCell ref="C10:G10"/>
    <mergeCell ref="C11:G11"/>
    <mergeCell ref="D6:E6"/>
    <mergeCell ref="A7:A10"/>
  </mergeCells>
  <printOptions/>
  <pageMargins left="0.2755905511811024" right="0.15748031496062992" top="0.984251968503937" bottom="0.15748031496062992" header="0.5118110236220472" footer="0.15748031496062992"/>
  <pageSetup horizontalDpi="600" verticalDpi="600" orientation="landscape" paperSize="9" scale="97" r:id="rId1"/>
  <rowBreaks count="2" manualBreakCount="2">
    <brk id="43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2"/>
  <sheetViews>
    <sheetView zoomScalePageLayoutView="0" workbookViewId="0" topLeftCell="A1">
      <selection activeCell="F403" sqref="F403"/>
    </sheetView>
  </sheetViews>
  <sheetFormatPr defaultColWidth="9.00390625" defaultRowHeight="12.75"/>
  <cols>
    <col min="1" max="1" width="38.75390625" style="9" customWidth="1"/>
    <col min="2" max="2" width="4.625" style="9" customWidth="1"/>
    <col min="3" max="3" width="22.625" style="9" customWidth="1"/>
    <col min="4" max="4" width="14.375" style="9" customWidth="1"/>
    <col min="5" max="5" width="14.125" style="9" customWidth="1"/>
    <col min="6" max="6" width="13.875" style="9" customWidth="1"/>
    <col min="7" max="7" width="9.625" style="9" customWidth="1"/>
    <col min="8" max="8" width="10.625" style="9" customWidth="1"/>
    <col min="9" max="9" width="12.00390625" style="9" customWidth="1"/>
    <col min="10" max="10" width="12.625" style="9" customWidth="1"/>
    <col min="11" max="11" width="12.00390625" style="9" customWidth="1"/>
    <col min="12" max="12" width="11.375" style="9" customWidth="1"/>
    <col min="13" max="16384" width="9.125" style="9" customWidth="1"/>
  </cols>
  <sheetData>
    <row r="1" spans="2:11" ht="14.25">
      <c r="B1" s="10"/>
      <c r="C1" s="11"/>
      <c r="D1" s="10" t="s">
        <v>16</v>
      </c>
      <c r="E1" s="12"/>
      <c r="F1" s="12"/>
      <c r="G1" s="12"/>
      <c r="H1" s="12"/>
      <c r="I1" s="12"/>
      <c r="J1" s="253" t="s">
        <v>17</v>
      </c>
      <c r="K1" s="254"/>
    </row>
    <row r="2" spans="1:11" ht="4.5" customHeight="1" thickBot="1">
      <c r="A2" s="13"/>
      <c r="B2" s="13"/>
      <c r="C2" s="14"/>
      <c r="D2" s="15"/>
      <c r="E2" s="15"/>
      <c r="F2" s="15"/>
      <c r="G2" s="15"/>
      <c r="H2" s="15"/>
      <c r="I2" s="15"/>
      <c r="J2" s="15"/>
      <c r="K2" s="16"/>
    </row>
    <row r="3" spans="1:11" ht="13.5" customHeight="1">
      <c r="A3" s="17"/>
      <c r="B3" s="18"/>
      <c r="C3" s="19" t="s">
        <v>18</v>
      </c>
      <c r="D3" s="20"/>
      <c r="E3" s="21"/>
      <c r="F3" s="247" t="s">
        <v>19</v>
      </c>
      <c r="G3" s="248"/>
      <c r="H3" s="248"/>
      <c r="I3" s="249"/>
      <c r="J3" s="22" t="s">
        <v>20</v>
      </c>
      <c r="K3" s="23"/>
    </row>
    <row r="4" spans="1:11" ht="7.5" customHeight="1">
      <c r="A4" s="24"/>
      <c r="B4" s="25" t="s">
        <v>21</v>
      </c>
      <c r="C4" s="26" t="s">
        <v>22</v>
      </c>
      <c r="D4" s="27" t="s">
        <v>23</v>
      </c>
      <c r="E4" s="28" t="s">
        <v>24</v>
      </c>
      <c r="F4" s="250"/>
      <c r="G4" s="251"/>
      <c r="H4" s="251"/>
      <c r="I4" s="252"/>
      <c r="J4" s="29" t="s">
        <v>25</v>
      </c>
      <c r="K4" s="30"/>
    </row>
    <row r="5" spans="1:11" ht="11.25" customHeight="1">
      <c r="A5" s="31"/>
      <c r="B5" s="25" t="s">
        <v>26</v>
      </c>
      <c r="C5" s="25" t="s">
        <v>27</v>
      </c>
      <c r="D5" s="27" t="s">
        <v>28</v>
      </c>
      <c r="E5" s="27" t="s">
        <v>29</v>
      </c>
      <c r="F5" s="32" t="s">
        <v>30</v>
      </c>
      <c r="G5" s="33" t="s">
        <v>31</v>
      </c>
      <c r="H5" s="32" t="s">
        <v>32</v>
      </c>
      <c r="I5" s="34"/>
      <c r="J5" s="28" t="s">
        <v>33</v>
      </c>
      <c r="K5" s="35" t="s">
        <v>319</v>
      </c>
    </row>
    <row r="6" spans="1:11" ht="11.25" customHeight="1">
      <c r="A6" s="24" t="s">
        <v>1</v>
      </c>
      <c r="B6" s="25" t="s">
        <v>34</v>
      </c>
      <c r="C6" s="25" t="s">
        <v>35</v>
      </c>
      <c r="D6" s="27" t="s">
        <v>36</v>
      </c>
      <c r="E6" s="36" t="s">
        <v>37</v>
      </c>
      <c r="F6" s="36" t="s">
        <v>38</v>
      </c>
      <c r="G6" s="27" t="s">
        <v>39</v>
      </c>
      <c r="H6" s="27" t="s">
        <v>40</v>
      </c>
      <c r="I6" s="27" t="s">
        <v>41</v>
      </c>
      <c r="J6" s="28" t="s">
        <v>42</v>
      </c>
      <c r="K6" s="37" t="s">
        <v>29</v>
      </c>
    </row>
    <row r="7" spans="1:11" ht="10.5" customHeight="1">
      <c r="A7" s="31"/>
      <c r="B7" s="25"/>
      <c r="C7" s="25" t="s">
        <v>43</v>
      </c>
      <c r="D7" s="27"/>
      <c r="E7" s="36"/>
      <c r="F7" s="36" t="s">
        <v>44</v>
      </c>
      <c r="G7" s="27" t="s">
        <v>45</v>
      </c>
      <c r="H7" s="27"/>
      <c r="I7" s="27"/>
      <c r="J7" s="28" t="s">
        <v>46</v>
      </c>
      <c r="K7" s="37" t="s">
        <v>37</v>
      </c>
    </row>
    <row r="8" spans="1:11" ht="12.75">
      <c r="A8" s="64">
        <v>1</v>
      </c>
      <c r="B8" s="64">
        <v>2</v>
      </c>
      <c r="C8" s="64">
        <v>3</v>
      </c>
      <c r="D8" s="65" t="s">
        <v>2</v>
      </c>
      <c r="E8" s="65" t="s">
        <v>3</v>
      </c>
      <c r="F8" s="65" t="s">
        <v>4</v>
      </c>
      <c r="G8" s="65" t="s">
        <v>5</v>
      </c>
      <c r="H8" s="65" t="s">
        <v>6</v>
      </c>
      <c r="I8" s="65" t="s">
        <v>7</v>
      </c>
      <c r="J8" s="65" t="s">
        <v>8</v>
      </c>
      <c r="K8" s="65" t="s">
        <v>9</v>
      </c>
    </row>
    <row r="9" spans="1:13" ht="12" customHeight="1">
      <c r="A9" s="219" t="s">
        <v>47</v>
      </c>
      <c r="B9" s="220" t="s">
        <v>48</v>
      </c>
      <c r="C9" s="220" t="s">
        <v>49</v>
      </c>
      <c r="D9" s="61">
        <f aca="true" t="shared" si="0" ref="D9:K9">D18+D358+D11+D430</f>
        <v>557426316.9700001</v>
      </c>
      <c r="E9" s="61">
        <f t="shared" si="0"/>
        <v>557426316.9700001</v>
      </c>
      <c r="F9" s="61">
        <f t="shared" si="0"/>
        <v>521299017.21999997</v>
      </c>
      <c r="G9" s="61">
        <f t="shared" si="0"/>
        <v>0</v>
      </c>
      <c r="H9" s="61">
        <f t="shared" si="0"/>
        <v>0</v>
      </c>
      <c r="I9" s="61">
        <f t="shared" si="0"/>
        <v>521299017.21999997</v>
      </c>
      <c r="J9" s="61">
        <f t="shared" si="0"/>
        <v>36127299.74999999</v>
      </c>
      <c r="K9" s="61">
        <f t="shared" si="0"/>
        <v>36127299.74999999</v>
      </c>
      <c r="L9" s="38"/>
      <c r="M9" s="16"/>
    </row>
    <row r="10" spans="1:11" ht="10.5" customHeight="1">
      <c r="A10" s="93" t="s">
        <v>50</v>
      </c>
      <c r="B10" s="221"/>
      <c r="C10" s="221"/>
      <c r="D10" s="61"/>
      <c r="E10" s="45"/>
      <c r="F10" s="45"/>
      <c r="G10" s="45"/>
      <c r="H10" s="45"/>
      <c r="I10" s="61"/>
      <c r="J10" s="45"/>
      <c r="K10" s="45"/>
    </row>
    <row r="11" spans="1:11" ht="12" customHeight="1">
      <c r="A11" s="222" t="s">
        <v>290</v>
      </c>
      <c r="B11" s="70"/>
      <c r="C11" s="223" t="s">
        <v>253</v>
      </c>
      <c r="D11" s="61">
        <f>D12</f>
        <v>2344680</v>
      </c>
      <c r="E11" s="61">
        <f aca="true" t="shared" si="1" ref="E11:K11">E12</f>
        <v>2344680</v>
      </c>
      <c r="F11" s="61">
        <f t="shared" si="1"/>
        <v>2344680</v>
      </c>
      <c r="G11" s="61">
        <f t="shared" si="1"/>
        <v>0</v>
      </c>
      <c r="H11" s="61">
        <f t="shared" si="1"/>
        <v>0</v>
      </c>
      <c r="I11" s="61">
        <f t="shared" si="1"/>
        <v>2344680</v>
      </c>
      <c r="J11" s="61">
        <f t="shared" si="1"/>
        <v>0</v>
      </c>
      <c r="K11" s="61">
        <f t="shared" si="1"/>
        <v>0</v>
      </c>
    </row>
    <row r="12" spans="1:11" ht="23.25" customHeight="1">
      <c r="A12" s="93" t="s">
        <v>254</v>
      </c>
      <c r="B12" s="71"/>
      <c r="C12" s="44" t="s">
        <v>196</v>
      </c>
      <c r="D12" s="61">
        <f aca="true" t="shared" si="2" ref="D12:K12">D13</f>
        <v>2344680</v>
      </c>
      <c r="E12" s="45">
        <f t="shared" si="2"/>
        <v>2344680</v>
      </c>
      <c r="F12" s="45">
        <f t="shared" si="2"/>
        <v>2344680</v>
      </c>
      <c r="G12" s="45">
        <f t="shared" si="2"/>
        <v>0</v>
      </c>
      <c r="H12" s="45">
        <f t="shared" si="2"/>
        <v>0</v>
      </c>
      <c r="I12" s="61">
        <f t="shared" si="2"/>
        <v>2344680</v>
      </c>
      <c r="J12" s="45">
        <f t="shared" si="2"/>
        <v>0</v>
      </c>
      <c r="K12" s="45">
        <f t="shared" si="2"/>
        <v>0</v>
      </c>
    </row>
    <row r="13" spans="1:11" ht="36.75" customHeight="1">
      <c r="A13" s="94" t="s">
        <v>206</v>
      </c>
      <c r="B13" s="71"/>
      <c r="C13" s="44" t="s">
        <v>197</v>
      </c>
      <c r="D13" s="61">
        <f aca="true" t="shared" si="3" ref="D13:K13">D16</f>
        <v>2344680</v>
      </c>
      <c r="E13" s="45">
        <f t="shared" si="3"/>
        <v>2344680</v>
      </c>
      <c r="F13" s="45">
        <f t="shared" si="3"/>
        <v>2344680</v>
      </c>
      <c r="G13" s="45">
        <f t="shared" si="3"/>
        <v>0</v>
      </c>
      <c r="H13" s="45">
        <f t="shared" si="3"/>
        <v>0</v>
      </c>
      <c r="I13" s="61">
        <f t="shared" si="3"/>
        <v>2344680</v>
      </c>
      <c r="J13" s="45">
        <f t="shared" si="3"/>
        <v>0</v>
      </c>
      <c r="K13" s="45">
        <f t="shared" si="3"/>
        <v>0</v>
      </c>
    </row>
    <row r="14" spans="1:11" ht="15.75" customHeight="1">
      <c r="A14" s="219" t="s">
        <v>359</v>
      </c>
      <c r="B14" s="224"/>
      <c r="C14" s="225" t="s">
        <v>193</v>
      </c>
      <c r="D14" s="178">
        <f>D15</f>
        <v>2344680</v>
      </c>
      <c r="E14" s="178">
        <f>E15</f>
        <v>2344680</v>
      </c>
      <c r="F14" s="178">
        <f aca="true" t="shared" si="4" ref="F14:K14">F15</f>
        <v>2344680</v>
      </c>
      <c r="G14" s="178">
        <f t="shared" si="4"/>
        <v>0</v>
      </c>
      <c r="H14" s="178">
        <f t="shared" si="4"/>
        <v>0</v>
      </c>
      <c r="I14" s="178">
        <f t="shared" si="4"/>
        <v>2344680</v>
      </c>
      <c r="J14" s="178">
        <f t="shared" si="4"/>
        <v>0</v>
      </c>
      <c r="K14" s="178">
        <f t="shared" si="4"/>
        <v>0</v>
      </c>
    </row>
    <row r="15" spans="1:11" ht="21.75" customHeight="1">
      <c r="A15" s="93" t="s">
        <v>254</v>
      </c>
      <c r="B15" s="70"/>
      <c r="C15" s="44" t="s">
        <v>194</v>
      </c>
      <c r="D15" s="61">
        <f>D16</f>
        <v>2344680</v>
      </c>
      <c r="E15" s="45">
        <f aca="true" t="shared" si="5" ref="E15:K15">E16</f>
        <v>2344680</v>
      </c>
      <c r="F15" s="45">
        <f t="shared" si="5"/>
        <v>2344680</v>
      </c>
      <c r="G15" s="45">
        <f>G16</f>
        <v>0</v>
      </c>
      <c r="H15" s="45">
        <f t="shared" si="5"/>
        <v>0</v>
      </c>
      <c r="I15" s="61">
        <f t="shared" si="5"/>
        <v>2344680</v>
      </c>
      <c r="J15" s="45">
        <f t="shared" si="5"/>
        <v>0</v>
      </c>
      <c r="K15" s="45">
        <f t="shared" si="5"/>
        <v>0</v>
      </c>
    </row>
    <row r="16" spans="1:11" ht="33.75" customHeight="1">
      <c r="A16" s="94" t="s">
        <v>206</v>
      </c>
      <c r="B16" s="70"/>
      <c r="C16" s="44" t="s">
        <v>195</v>
      </c>
      <c r="D16" s="61">
        <f>E16</f>
        <v>2344680</v>
      </c>
      <c r="E16" s="45">
        <v>2344680</v>
      </c>
      <c r="F16" s="45">
        <v>2344680</v>
      </c>
      <c r="G16" s="45">
        <v>0</v>
      </c>
      <c r="H16" s="45">
        <v>0</v>
      </c>
      <c r="I16" s="61">
        <f>F16</f>
        <v>2344680</v>
      </c>
      <c r="J16" s="45">
        <f>D16-I16</f>
        <v>0</v>
      </c>
      <c r="K16" s="45">
        <f>E16-I16</f>
        <v>0</v>
      </c>
    </row>
    <row r="17" spans="1:11" ht="4.5" customHeight="1">
      <c r="A17" s="94"/>
      <c r="B17" s="71"/>
      <c r="C17" s="44"/>
      <c r="D17" s="61"/>
      <c r="E17" s="45"/>
      <c r="F17" s="45"/>
      <c r="G17" s="45"/>
      <c r="H17" s="45"/>
      <c r="I17" s="61"/>
      <c r="J17" s="45"/>
      <c r="K17" s="45"/>
    </row>
    <row r="18" spans="1:12" ht="13.5" customHeight="1">
      <c r="A18" s="226" t="s">
        <v>292</v>
      </c>
      <c r="B18" s="71"/>
      <c r="C18" s="223" t="s">
        <v>259</v>
      </c>
      <c r="D18" s="61">
        <f>E18</f>
        <v>506707783.37000006</v>
      </c>
      <c r="E18" s="61">
        <f>E19+E25+E31+E28+E35+E23</f>
        <v>506707783.37000006</v>
      </c>
      <c r="F18" s="61">
        <f>F19+F25+F31+F28+F35+F23</f>
        <v>476060699.97999996</v>
      </c>
      <c r="G18" s="61">
        <f>G19+G25+G31+G28+G35+G23</f>
        <v>0</v>
      </c>
      <c r="H18" s="61">
        <f>H19+H25+H31+H28+H35+H23</f>
        <v>0</v>
      </c>
      <c r="I18" s="61">
        <f>I19+I25+I31+I28+I35+I23</f>
        <v>476060699.97999996</v>
      </c>
      <c r="J18" s="61">
        <f>J19+J25+J31+J28+J35</f>
        <v>30647083.389999993</v>
      </c>
      <c r="K18" s="61">
        <f>K19+K25+K31+K28+K35</f>
        <v>30647083.389999993</v>
      </c>
      <c r="L18" s="63"/>
    </row>
    <row r="19" spans="1:12" ht="23.25" customHeight="1">
      <c r="A19" s="227" t="s">
        <v>236</v>
      </c>
      <c r="B19" s="228"/>
      <c r="C19" s="44" t="s">
        <v>258</v>
      </c>
      <c r="D19" s="61">
        <f aca="true" t="shared" si="6" ref="D19:K19">D20+D21+D22</f>
        <v>7292088</v>
      </c>
      <c r="E19" s="61">
        <f t="shared" si="6"/>
        <v>7292088</v>
      </c>
      <c r="F19" s="61">
        <f t="shared" si="6"/>
        <v>7280714.05</v>
      </c>
      <c r="G19" s="61">
        <f t="shared" si="6"/>
        <v>0</v>
      </c>
      <c r="H19" s="61">
        <f t="shared" si="6"/>
        <v>0</v>
      </c>
      <c r="I19" s="61">
        <f t="shared" si="6"/>
        <v>7280714.05</v>
      </c>
      <c r="J19" s="61">
        <f t="shared" si="6"/>
        <v>11373.950000000044</v>
      </c>
      <c r="K19" s="61">
        <f t="shared" si="6"/>
        <v>11373.950000000044</v>
      </c>
      <c r="L19" s="63"/>
    </row>
    <row r="20" spans="1:12" ht="23.25" customHeight="1">
      <c r="A20" s="94" t="s">
        <v>205</v>
      </c>
      <c r="B20" s="71"/>
      <c r="C20" s="44" t="s">
        <v>184</v>
      </c>
      <c r="D20" s="61">
        <f aca="true" t="shared" si="7" ref="D20:K22">D317</f>
        <v>5585166</v>
      </c>
      <c r="E20" s="45">
        <f t="shared" si="7"/>
        <v>5585166</v>
      </c>
      <c r="F20" s="45">
        <f t="shared" si="7"/>
        <v>5582040.08</v>
      </c>
      <c r="G20" s="45">
        <f t="shared" si="7"/>
        <v>0</v>
      </c>
      <c r="H20" s="45">
        <f t="shared" si="7"/>
        <v>0</v>
      </c>
      <c r="I20" s="61">
        <f t="shared" si="7"/>
        <v>5582040.08</v>
      </c>
      <c r="J20" s="45">
        <f t="shared" si="7"/>
        <v>3125.9199999999983</v>
      </c>
      <c r="K20" s="45">
        <f t="shared" si="7"/>
        <v>3125.9199999999983</v>
      </c>
      <c r="L20" s="63"/>
    </row>
    <row r="21" spans="1:12" ht="23.25" customHeight="1">
      <c r="A21" s="94" t="s">
        <v>310</v>
      </c>
      <c r="B21" s="71"/>
      <c r="C21" s="44" t="s">
        <v>316</v>
      </c>
      <c r="D21" s="61">
        <f t="shared" si="7"/>
        <v>20165</v>
      </c>
      <c r="E21" s="45">
        <f t="shared" si="7"/>
        <v>20165</v>
      </c>
      <c r="F21" s="45">
        <f t="shared" si="7"/>
        <v>20165</v>
      </c>
      <c r="G21" s="45">
        <f t="shared" si="7"/>
        <v>0</v>
      </c>
      <c r="H21" s="45">
        <f t="shared" si="7"/>
        <v>0</v>
      </c>
      <c r="I21" s="61">
        <f t="shared" si="7"/>
        <v>20165</v>
      </c>
      <c r="J21" s="45">
        <f t="shared" si="7"/>
        <v>0</v>
      </c>
      <c r="K21" s="45">
        <f t="shared" si="7"/>
        <v>0</v>
      </c>
      <c r="L21" s="63"/>
    </row>
    <row r="22" spans="1:12" ht="44.25" customHeight="1">
      <c r="A22" s="94" t="s">
        <v>231</v>
      </c>
      <c r="B22" s="71"/>
      <c r="C22" s="44" t="s">
        <v>183</v>
      </c>
      <c r="D22" s="61">
        <f t="shared" si="7"/>
        <v>1686757</v>
      </c>
      <c r="E22" s="45">
        <f t="shared" si="7"/>
        <v>1686757</v>
      </c>
      <c r="F22" s="45">
        <f t="shared" si="7"/>
        <v>1678508.97</v>
      </c>
      <c r="G22" s="45">
        <f t="shared" si="7"/>
        <v>0</v>
      </c>
      <c r="H22" s="45">
        <f t="shared" si="7"/>
        <v>0</v>
      </c>
      <c r="I22" s="61">
        <f t="shared" si="7"/>
        <v>1678508.97</v>
      </c>
      <c r="J22" s="45">
        <f t="shared" si="7"/>
        <v>8248.030000000046</v>
      </c>
      <c r="K22" s="45">
        <f t="shared" si="7"/>
        <v>8248.030000000046</v>
      </c>
      <c r="L22" s="63"/>
    </row>
    <row r="23" spans="1:12" ht="12.75" hidden="1">
      <c r="A23" s="94" t="s">
        <v>251</v>
      </c>
      <c r="B23" s="71"/>
      <c r="C23" s="223" t="s">
        <v>345</v>
      </c>
      <c r="D23" s="61">
        <f>E23</f>
        <v>0</v>
      </c>
      <c r="E23" s="61">
        <f>E24</f>
        <v>0</v>
      </c>
      <c r="F23" s="61">
        <f aca="true" t="shared" si="8" ref="F23:K23">F24</f>
        <v>0</v>
      </c>
      <c r="G23" s="61">
        <f t="shared" si="8"/>
        <v>0</v>
      </c>
      <c r="H23" s="61">
        <f t="shared" si="8"/>
        <v>0</v>
      </c>
      <c r="I23" s="61">
        <v>0</v>
      </c>
      <c r="J23" s="61">
        <f t="shared" si="8"/>
        <v>5200</v>
      </c>
      <c r="K23" s="61">
        <f t="shared" si="8"/>
        <v>5200</v>
      </c>
      <c r="L23" s="63"/>
    </row>
    <row r="24" spans="1:12" ht="33.75" hidden="1">
      <c r="A24" s="94" t="s">
        <v>237</v>
      </c>
      <c r="B24" s="71"/>
      <c r="C24" s="44" t="s">
        <v>344</v>
      </c>
      <c r="D24" s="61">
        <v>0</v>
      </c>
      <c r="E24" s="45"/>
      <c r="F24" s="45">
        <v>0</v>
      </c>
      <c r="G24" s="45">
        <f>G41+G266</f>
        <v>0</v>
      </c>
      <c r="H24" s="45">
        <f>H41+H266</f>
        <v>0</v>
      </c>
      <c r="I24" s="61">
        <v>0</v>
      </c>
      <c r="J24" s="45">
        <f>J41+J266</f>
        <v>5200</v>
      </c>
      <c r="K24" s="45">
        <f>K41+K266</f>
        <v>5200</v>
      </c>
      <c r="L24" s="63"/>
    </row>
    <row r="25" spans="1:12" ht="32.25" customHeight="1">
      <c r="A25" s="227" t="s">
        <v>235</v>
      </c>
      <c r="B25" s="228"/>
      <c r="C25" s="223" t="s">
        <v>256</v>
      </c>
      <c r="D25" s="61">
        <f aca="true" t="shared" si="9" ref="D25:K25">D26+D27</f>
        <v>1990726.8599999999</v>
      </c>
      <c r="E25" s="61">
        <f t="shared" si="9"/>
        <v>1990726.8599999999</v>
      </c>
      <c r="F25" s="61">
        <f t="shared" si="9"/>
        <v>1873350.1500000001</v>
      </c>
      <c r="G25" s="61">
        <f t="shared" si="9"/>
        <v>0</v>
      </c>
      <c r="H25" s="61">
        <f t="shared" si="9"/>
        <v>0</v>
      </c>
      <c r="I25" s="61">
        <f t="shared" si="9"/>
        <v>1873350.1500000001</v>
      </c>
      <c r="J25" s="61">
        <f t="shared" si="9"/>
        <v>117376.70999999995</v>
      </c>
      <c r="K25" s="61">
        <f t="shared" si="9"/>
        <v>117376.70999999995</v>
      </c>
      <c r="L25" s="63"/>
    </row>
    <row r="26" spans="1:12" ht="26.25" customHeight="1">
      <c r="A26" s="94" t="s">
        <v>232</v>
      </c>
      <c r="B26" s="71"/>
      <c r="C26" s="44" t="s">
        <v>185</v>
      </c>
      <c r="D26" s="61">
        <f aca="true" t="shared" si="10" ref="D26:K26">D322+D92</f>
        <v>310011</v>
      </c>
      <c r="E26" s="45">
        <f t="shared" si="10"/>
        <v>310011</v>
      </c>
      <c r="F26" s="45">
        <f t="shared" si="10"/>
        <v>287330.2</v>
      </c>
      <c r="G26" s="45">
        <f t="shared" si="10"/>
        <v>0</v>
      </c>
      <c r="H26" s="45">
        <f t="shared" si="10"/>
        <v>0</v>
      </c>
      <c r="I26" s="61">
        <f t="shared" si="10"/>
        <v>287330.2</v>
      </c>
      <c r="J26" s="45">
        <f t="shared" si="10"/>
        <v>22680.79999999999</v>
      </c>
      <c r="K26" s="45">
        <f t="shared" si="10"/>
        <v>22680.79999999999</v>
      </c>
      <c r="L26" s="63"/>
    </row>
    <row r="27" spans="1:12" ht="22.5" customHeight="1">
      <c r="A27" s="94" t="s">
        <v>215</v>
      </c>
      <c r="B27" s="71"/>
      <c r="C27" s="44" t="s">
        <v>186</v>
      </c>
      <c r="D27" s="61">
        <f aca="true" t="shared" si="11" ref="D27:K27">D93+D265+D321</f>
        <v>1680715.8599999999</v>
      </c>
      <c r="E27" s="45">
        <f t="shared" si="11"/>
        <v>1680715.8599999999</v>
      </c>
      <c r="F27" s="45">
        <f t="shared" si="11"/>
        <v>1586019.9500000002</v>
      </c>
      <c r="G27" s="45">
        <f t="shared" si="11"/>
        <v>0</v>
      </c>
      <c r="H27" s="45">
        <f t="shared" si="11"/>
        <v>0</v>
      </c>
      <c r="I27" s="61">
        <f t="shared" si="11"/>
        <v>1586019.9500000002</v>
      </c>
      <c r="J27" s="45">
        <f t="shared" si="11"/>
        <v>94695.90999999996</v>
      </c>
      <c r="K27" s="45">
        <f t="shared" si="11"/>
        <v>94695.90999999996</v>
      </c>
      <c r="L27" s="63"/>
    </row>
    <row r="28" spans="1:12" ht="21">
      <c r="A28" s="227" t="s">
        <v>246</v>
      </c>
      <c r="B28" s="228"/>
      <c r="C28" s="223" t="s">
        <v>345</v>
      </c>
      <c r="D28" s="61">
        <f>D29+D30</f>
        <v>125275.61</v>
      </c>
      <c r="E28" s="61">
        <f>E29+E30</f>
        <v>125275.61</v>
      </c>
      <c r="F28" s="61">
        <f aca="true" t="shared" si="12" ref="F28:K28">F29+F30</f>
        <v>82172.44</v>
      </c>
      <c r="G28" s="61">
        <f>G29+G30</f>
        <v>0</v>
      </c>
      <c r="H28" s="61">
        <f>H29+H30</f>
        <v>0</v>
      </c>
      <c r="I28" s="61">
        <f>I29+I30</f>
        <v>82172.44</v>
      </c>
      <c r="J28" s="61">
        <f t="shared" si="12"/>
        <v>43103.17</v>
      </c>
      <c r="K28" s="61">
        <f t="shared" si="12"/>
        <v>43103.17</v>
      </c>
      <c r="L28" s="63"/>
    </row>
    <row r="29" spans="1:12" ht="33.75">
      <c r="A29" s="94" t="s">
        <v>237</v>
      </c>
      <c r="B29" s="71"/>
      <c r="C29" s="44" t="s">
        <v>344</v>
      </c>
      <c r="D29" s="61">
        <f aca="true" t="shared" si="13" ref="D29:K29">D41+D95+D267</f>
        <v>125275.61</v>
      </c>
      <c r="E29" s="45">
        <f t="shared" si="13"/>
        <v>125275.61</v>
      </c>
      <c r="F29" s="45">
        <f t="shared" si="13"/>
        <v>82172.44</v>
      </c>
      <c r="G29" s="45">
        <f t="shared" si="13"/>
        <v>0</v>
      </c>
      <c r="H29" s="45">
        <f t="shared" si="13"/>
        <v>0</v>
      </c>
      <c r="I29" s="45">
        <f t="shared" si="13"/>
        <v>82172.44</v>
      </c>
      <c r="J29" s="45">
        <f t="shared" si="13"/>
        <v>43103.17</v>
      </c>
      <c r="K29" s="45">
        <f t="shared" si="13"/>
        <v>43103.17</v>
      </c>
      <c r="L29" s="63"/>
    </row>
    <row r="30" spans="1:12" ht="22.5" hidden="1">
      <c r="A30" s="94" t="s">
        <v>322</v>
      </c>
      <c r="B30" s="71"/>
      <c r="C30" s="44" t="s">
        <v>325</v>
      </c>
      <c r="D30" s="61"/>
      <c r="E30" s="45"/>
      <c r="F30" s="45"/>
      <c r="G30" s="45"/>
      <c r="H30" s="45"/>
      <c r="I30" s="61"/>
      <c r="J30" s="45"/>
      <c r="K30" s="45"/>
      <c r="L30" s="63"/>
    </row>
    <row r="31" spans="1:12" ht="32.25" customHeight="1">
      <c r="A31" s="227" t="s">
        <v>255</v>
      </c>
      <c r="B31" s="228"/>
      <c r="C31" s="223" t="s">
        <v>187</v>
      </c>
      <c r="D31" s="61">
        <f>D32+D33+D34</f>
        <v>497290922.90000004</v>
      </c>
      <c r="E31" s="61">
        <f>E32+E33+E34</f>
        <v>497290922.90000004</v>
      </c>
      <c r="F31" s="61">
        <f aca="true" t="shared" si="14" ref="F31:K31">F32+F33+F34</f>
        <v>466815693.34</v>
      </c>
      <c r="G31" s="61">
        <f t="shared" si="14"/>
        <v>0</v>
      </c>
      <c r="H31" s="61">
        <f t="shared" si="14"/>
        <v>0</v>
      </c>
      <c r="I31" s="61">
        <f t="shared" si="14"/>
        <v>466815693.34</v>
      </c>
      <c r="J31" s="61">
        <f t="shared" si="14"/>
        <v>30475229.55999999</v>
      </c>
      <c r="K31" s="61">
        <f t="shared" si="14"/>
        <v>30475229.55999999</v>
      </c>
      <c r="L31" s="63"/>
    </row>
    <row r="32" spans="1:12" ht="33" customHeight="1">
      <c r="A32" s="94" t="s">
        <v>207</v>
      </c>
      <c r="B32" s="71"/>
      <c r="C32" s="44" t="s">
        <v>188</v>
      </c>
      <c r="D32" s="61">
        <f aca="true" t="shared" si="15" ref="D32:K33">D43+D97+D270+D244</f>
        <v>436177322.68</v>
      </c>
      <c r="E32" s="45">
        <f t="shared" si="15"/>
        <v>436177322.68</v>
      </c>
      <c r="F32" s="45">
        <f t="shared" si="15"/>
        <v>408984818.31</v>
      </c>
      <c r="G32" s="45">
        <f t="shared" si="15"/>
        <v>0</v>
      </c>
      <c r="H32" s="45">
        <f t="shared" si="15"/>
        <v>0</v>
      </c>
      <c r="I32" s="61">
        <f t="shared" si="15"/>
        <v>408984818.31</v>
      </c>
      <c r="J32" s="45">
        <f t="shared" si="15"/>
        <v>27192504.369999994</v>
      </c>
      <c r="K32" s="45">
        <f t="shared" si="15"/>
        <v>27192504.369999994</v>
      </c>
      <c r="L32" s="63"/>
    </row>
    <row r="33" spans="1:12" ht="12.75" customHeight="1">
      <c r="A33" s="94" t="s">
        <v>212</v>
      </c>
      <c r="B33" s="71"/>
      <c r="C33" s="44" t="s">
        <v>189</v>
      </c>
      <c r="D33" s="61">
        <f t="shared" si="15"/>
        <v>58294363</v>
      </c>
      <c r="E33" s="45">
        <f t="shared" si="15"/>
        <v>58294363</v>
      </c>
      <c r="F33" s="45">
        <f t="shared" si="15"/>
        <v>55151090.95999999</v>
      </c>
      <c r="G33" s="45">
        <f t="shared" si="15"/>
        <v>0</v>
      </c>
      <c r="H33" s="45">
        <f t="shared" si="15"/>
        <v>0</v>
      </c>
      <c r="I33" s="61">
        <f t="shared" si="15"/>
        <v>55151090.95999999</v>
      </c>
      <c r="J33" s="45">
        <f t="shared" si="15"/>
        <v>3143272.0399999977</v>
      </c>
      <c r="K33" s="45">
        <f t="shared" si="15"/>
        <v>3143272.0399999977</v>
      </c>
      <c r="L33" s="63"/>
    </row>
    <row r="34" spans="1:12" ht="69" customHeight="1">
      <c r="A34" s="94" t="s">
        <v>505</v>
      </c>
      <c r="B34" s="71"/>
      <c r="C34" s="44" t="s">
        <v>449</v>
      </c>
      <c r="D34" s="61">
        <f aca="true" t="shared" si="16" ref="D34:K34">D99+D272</f>
        <v>2819237.2199999997</v>
      </c>
      <c r="E34" s="45">
        <f t="shared" si="16"/>
        <v>2819237.2199999997</v>
      </c>
      <c r="F34" s="45">
        <f t="shared" si="16"/>
        <v>2679784.07</v>
      </c>
      <c r="G34" s="45">
        <f t="shared" si="16"/>
        <v>0</v>
      </c>
      <c r="H34" s="45">
        <f t="shared" si="16"/>
        <v>0</v>
      </c>
      <c r="I34" s="61">
        <f t="shared" si="16"/>
        <v>2679784.07</v>
      </c>
      <c r="J34" s="45">
        <f t="shared" si="16"/>
        <v>139453.1499999999</v>
      </c>
      <c r="K34" s="45">
        <f t="shared" si="16"/>
        <v>139453.1499999999</v>
      </c>
      <c r="L34" s="63"/>
    </row>
    <row r="35" spans="1:12" ht="12.75" customHeight="1">
      <c r="A35" s="227" t="s">
        <v>374</v>
      </c>
      <c r="B35" s="228"/>
      <c r="C35" s="223" t="s">
        <v>190</v>
      </c>
      <c r="D35" s="61">
        <f>D36+D37</f>
        <v>8770</v>
      </c>
      <c r="E35" s="61">
        <f>E36+E37</f>
        <v>8770</v>
      </c>
      <c r="F35" s="61">
        <f aca="true" t="shared" si="17" ref="F35:K35">F36+F37</f>
        <v>8770</v>
      </c>
      <c r="G35" s="61">
        <f t="shared" si="17"/>
        <v>0</v>
      </c>
      <c r="H35" s="61">
        <f t="shared" si="17"/>
        <v>0</v>
      </c>
      <c r="I35" s="61">
        <f t="shared" si="17"/>
        <v>8770</v>
      </c>
      <c r="J35" s="61">
        <f t="shared" si="17"/>
        <v>0</v>
      </c>
      <c r="K35" s="61">
        <f t="shared" si="17"/>
        <v>0</v>
      </c>
      <c r="L35" s="63"/>
    </row>
    <row r="36" spans="1:12" ht="24" customHeight="1" hidden="1">
      <c r="A36" s="94" t="s">
        <v>233</v>
      </c>
      <c r="B36" s="71"/>
      <c r="C36" s="44" t="s">
        <v>191</v>
      </c>
      <c r="D36" s="61">
        <f aca="true" t="shared" si="18" ref="D36:K37">D324</f>
        <v>0</v>
      </c>
      <c r="E36" s="45">
        <f t="shared" si="18"/>
        <v>0</v>
      </c>
      <c r="F36" s="45">
        <f t="shared" si="18"/>
        <v>0</v>
      </c>
      <c r="G36" s="45">
        <f t="shared" si="18"/>
        <v>0</v>
      </c>
      <c r="H36" s="45">
        <f t="shared" si="18"/>
        <v>0</v>
      </c>
      <c r="I36" s="61">
        <f t="shared" si="18"/>
        <v>0</v>
      </c>
      <c r="J36" s="45">
        <f t="shared" si="18"/>
        <v>0</v>
      </c>
      <c r="K36" s="45">
        <f t="shared" si="18"/>
        <v>0</v>
      </c>
      <c r="L36" s="63"/>
    </row>
    <row r="37" spans="1:12" ht="12" customHeight="1">
      <c r="A37" s="94" t="s">
        <v>234</v>
      </c>
      <c r="B37" s="71"/>
      <c r="C37" s="44" t="s">
        <v>192</v>
      </c>
      <c r="D37" s="61">
        <f t="shared" si="18"/>
        <v>8770</v>
      </c>
      <c r="E37" s="45">
        <f t="shared" si="18"/>
        <v>8770</v>
      </c>
      <c r="F37" s="45">
        <f t="shared" si="18"/>
        <v>8770</v>
      </c>
      <c r="G37" s="45">
        <f t="shared" si="18"/>
        <v>0</v>
      </c>
      <c r="H37" s="45">
        <f t="shared" si="18"/>
        <v>0</v>
      </c>
      <c r="I37" s="61">
        <f t="shared" si="18"/>
        <v>8770</v>
      </c>
      <c r="J37" s="45">
        <f t="shared" si="18"/>
        <v>0</v>
      </c>
      <c r="K37" s="45">
        <f t="shared" si="18"/>
        <v>0</v>
      </c>
      <c r="L37" s="63"/>
    </row>
    <row r="38" spans="1:12" ht="10.5" customHeight="1">
      <c r="A38" s="94"/>
      <c r="B38" s="71"/>
      <c r="C38" s="44"/>
      <c r="D38" s="61"/>
      <c r="E38" s="45"/>
      <c r="F38" s="45"/>
      <c r="G38" s="45"/>
      <c r="H38" s="45"/>
      <c r="I38" s="61"/>
      <c r="J38" s="45"/>
      <c r="K38" s="45"/>
      <c r="L38" s="63"/>
    </row>
    <row r="39" spans="1:12" ht="12" customHeight="1">
      <c r="A39" s="222" t="s">
        <v>291</v>
      </c>
      <c r="B39" s="70"/>
      <c r="C39" s="223" t="s">
        <v>200</v>
      </c>
      <c r="D39" s="61">
        <f>D42+D40</f>
        <v>110283786.91000001</v>
      </c>
      <c r="E39" s="61">
        <f aca="true" t="shared" si="19" ref="E39:K39">E42+E40</f>
        <v>110283786.91000001</v>
      </c>
      <c r="F39" s="61">
        <f t="shared" si="19"/>
        <v>101574208.15</v>
      </c>
      <c r="G39" s="61">
        <f t="shared" si="19"/>
        <v>0</v>
      </c>
      <c r="H39" s="61">
        <f t="shared" si="19"/>
        <v>0</v>
      </c>
      <c r="I39" s="61">
        <f t="shared" si="19"/>
        <v>101574208.15</v>
      </c>
      <c r="J39" s="61">
        <f t="shared" si="19"/>
        <v>8709578.759999998</v>
      </c>
      <c r="K39" s="61">
        <f t="shared" si="19"/>
        <v>8709578.759999998</v>
      </c>
      <c r="L39" s="63"/>
    </row>
    <row r="40" spans="1:12" ht="12.75">
      <c r="A40" s="93" t="s">
        <v>251</v>
      </c>
      <c r="B40" s="71"/>
      <c r="C40" s="44" t="s">
        <v>338</v>
      </c>
      <c r="D40" s="61">
        <f>E40</f>
        <v>25981</v>
      </c>
      <c r="E40" s="45">
        <f aca="true" t="shared" si="20" ref="E40:K40">E41</f>
        <v>25981</v>
      </c>
      <c r="F40" s="45">
        <f t="shared" si="20"/>
        <v>20781</v>
      </c>
      <c r="G40" s="45">
        <f t="shared" si="20"/>
        <v>0</v>
      </c>
      <c r="H40" s="45">
        <f t="shared" si="20"/>
        <v>0</v>
      </c>
      <c r="I40" s="61">
        <f t="shared" si="20"/>
        <v>20781</v>
      </c>
      <c r="J40" s="45">
        <f t="shared" si="20"/>
        <v>5200</v>
      </c>
      <c r="K40" s="45">
        <f t="shared" si="20"/>
        <v>5200</v>
      </c>
      <c r="L40" s="63"/>
    </row>
    <row r="41" spans="1:12" ht="33.75">
      <c r="A41" s="93" t="s">
        <v>237</v>
      </c>
      <c r="B41" s="71"/>
      <c r="C41" s="44" t="s">
        <v>337</v>
      </c>
      <c r="D41" s="61">
        <f>D65+D56</f>
        <v>25981</v>
      </c>
      <c r="E41" s="45">
        <f>E65+E56</f>
        <v>25981</v>
      </c>
      <c r="F41" s="45">
        <f aca="true" t="shared" si="21" ref="F41:K41">F65+F56</f>
        <v>20781</v>
      </c>
      <c r="G41" s="45">
        <f t="shared" si="21"/>
        <v>0</v>
      </c>
      <c r="H41" s="45">
        <f t="shared" si="21"/>
        <v>0</v>
      </c>
      <c r="I41" s="45">
        <f t="shared" si="21"/>
        <v>20781</v>
      </c>
      <c r="J41" s="45">
        <f t="shared" si="21"/>
        <v>5200</v>
      </c>
      <c r="K41" s="45">
        <f t="shared" si="21"/>
        <v>5200</v>
      </c>
      <c r="L41" s="63"/>
    </row>
    <row r="42" spans="1:12" ht="24.75" customHeight="1">
      <c r="A42" s="93" t="s">
        <v>255</v>
      </c>
      <c r="B42" s="71"/>
      <c r="C42" s="44" t="s">
        <v>198</v>
      </c>
      <c r="D42" s="61">
        <f>E42</f>
        <v>110257805.91000001</v>
      </c>
      <c r="E42" s="45">
        <f aca="true" t="shared" si="22" ref="E42:K42">E43+E44</f>
        <v>110257805.91000001</v>
      </c>
      <c r="F42" s="45">
        <f t="shared" si="22"/>
        <v>101553427.15</v>
      </c>
      <c r="G42" s="45">
        <f t="shared" si="22"/>
        <v>0</v>
      </c>
      <c r="H42" s="45">
        <f t="shared" si="22"/>
        <v>0</v>
      </c>
      <c r="I42" s="61">
        <f t="shared" si="22"/>
        <v>101553427.15</v>
      </c>
      <c r="J42" s="45">
        <f t="shared" si="22"/>
        <v>8704378.759999998</v>
      </c>
      <c r="K42" s="45">
        <f t="shared" si="22"/>
        <v>8704378.759999998</v>
      </c>
      <c r="L42" s="63"/>
    </row>
    <row r="43" spans="1:12" ht="45" customHeight="1">
      <c r="A43" s="94" t="s">
        <v>207</v>
      </c>
      <c r="B43" s="71"/>
      <c r="C43" s="44" t="s">
        <v>199</v>
      </c>
      <c r="D43" s="61">
        <f>E43</f>
        <v>109404561.18</v>
      </c>
      <c r="E43" s="45">
        <f aca="true" t="shared" si="23" ref="E43:K43">E58+E52+E62+E67+E48</f>
        <v>109404561.18</v>
      </c>
      <c r="F43" s="45">
        <f t="shared" si="23"/>
        <v>100837346.74000001</v>
      </c>
      <c r="G43" s="45">
        <f t="shared" si="23"/>
        <v>0</v>
      </c>
      <c r="H43" s="45">
        <f t="shared" si="23"/>
        <v>0</v>
      </c>
      <c r="I43" s="61">
        <f t="shared" si="23"/>
        <v>100837346.74000001</v>
      </c>
      <c r="J43" s="45">
        <f t="shared" si="23"/>
        <v>8567214.439999998</v>
      </c>
      <c r="K43" s="45">
        <f t="shared" si="23"/>
        <v>8567214.439999998</v>
      </c>
      <c r="L43" s="63"/>
    </row>
    <row r="44" spans="1:12" ht="12" customHeight="1">
      <c r="A44" s="94" t="s">
        <v>212</v>
      </c>
      <c r="B44" s="71"/>
      <c r="C44" s="44" t="s">
        <v>372</v>
      </c>
      <c r="D44" s="61">
        <f>D76+D70+D73+D84+D80+D87</f>
        <v>853244.73</v>
      </c>
      <c r="E44" s="45">
        <f>E76+E70+E73+E84+E80+E87</f>
        <v>853244.73</v>
      </c>
      <c r="F44" s="45">
        <f aca="true" t="shared" si="24" ref="F44:K44">F76+F70+F73+F84+F80+F87</f>
        <v>716080.41</v>
      </c>
      <c r="G44" s="45">
        <f t="shared" si="24"/>
        <v>0</v>
      </c>
      <c r="H44" s="45">
        <f t="shared" si="24"/>
        <v>0</v>
      </c>
      <c r="I44" s="61">
        <f t="shared" si="24"/>
        <v>716080.41</v>
      </c>
      <c r="J44" s="45">
        <f t="shared" si="24"/>
        <v>137164.32</v>
      </c>
      <c r="K44" s="45">
        <f t="shared" si="24"/>
        <v>137164.32</v>
      </c>
      <c r="L44" s="63"/>
    </row>
    <row r="45" spans="1:11" ht="1.5" customHeight="1">
      <c r="A45" s="94"/>
      <c r="B45" s="71"/>
      <c r="C45" s="221"/>
      <c r="D45" s="61"/>
      <c r="E45" s="45"/>
      <c r="F45" s="45"/>
      <c r="G45" s="45"/>
      <c r="H45" s="45"/>
      <c r="I45" s="61"/>
      <c r="J45" s="45"/>
      <c r="K45" s="45"/>
    </row>
    <row r="46" spans="1:11" ht="32.25" customHeight="1">
      <c r="A46" s="219" t="s">
        <v>208</v>
      </c>
      <c r="B46" s="70"/>
      <c r="C46" s="44" t="s">
        <v>306</v>
      </c>
      <c r="D46" s="61">
        <f>D47</f>
        <v>6003049</v>
      </c>
      <c r="E46" s="45">
        <f aca="true" t="shared" si="25" ref="E46:K47">E47</f>
        <v>6003049</v>
      </c>
      <c r="F46" s="45">
        <f t="shared" si="25"/>
        <v>6003049</v>
      </c>
      <c r="G46" s="45">
        <f t="shared" si="25"/>
        <v>0</v>
      </c>
      <c r="H46" s="45">
        <f t="shared" si="25"/>
        <v>0</v>
      </c>
      <c r="I46" s="61">
        <f t="shared" si="25"/>
        <v>6003049</v>
      </c>
      <c r="J46" s="45">
        <f t="shared" si="25"/>
        <v>0</v>
      </c>
      <c r="K46" s="45">
        <f t="shared" si="25"/>
        <v>0</v>
      </c>
    </row>
    <row r="47" spans="1:11" ht="22.5" customHeight="1">
      <c r="A47" s="93" t="s">
        <v>255</v>
      </c>
      <c r="B47" s="71"/>
      <c r="C47" s="44" t="s">
        <v>330</v>
      </c>
      <c r="D47" s="61">
        <f>D48</f>
        <v>6003049</v>
      </c>
      <c r="E47" s="45">
        <f t="shared" si="25"/>
        <v>6003049</v>
      </c>
      <c r="F47" s="45">
        <f t="shared" si="25"/>
        <v>6003049</v>
      </c>
      <c r="G47" s="45">
        <f t="shared" si="25"/>
        <v>0</v>
      </c>
      <c r="H47" s="45">
        <f t="shared" si="25"/>
        <v>0</v>
      </c>
      <c r="I47" s="61">
        <f t="shared" si="25"/>
        <v>6003049</v>
      </c>
      <c r="J47" s="45">
        <f t="shared" si="25"/>
        <v>0</v>
      </c>
      <c r="K47" s="45">
        <f t="shared" si="25"/>
        <v>0</v>
      </c>
    </row>
    <row r="48" spans="1:11" ht="44.25" customHeight="1">
      <c r="A48" s="94" t="s">
        <v>207</v>
      </c>
      <c r="B48" s="71"/>
      <c r="C48" s="44" t="s">
        <v>117</v>
      </c>
      <c r="D48" s="61">
        <f>E48</f>
        <v>6003049</v>
      </c>
      <c r="E48" s="45">
        <v>6003049</v>
      </c>
      <c r="F48" s="45">
        <v>6003049</v>
      </c>
      <c r="G48" s="45">
        <v>0</v>
      </c>
      <c r="H48" s="45">
        <v>0</v>
      </c>
      <c r="I48" s="61">
        <f>F48</f>
        <v>6003049</v>
      </c>
      <c r="J48" s="45">
        <f>D48-I48</f>
        <v>0</v>
      </c>
      <c r="K48" s="45">
        <f>E48-I48</f>
        <v>0</v>
      </c>
    </row>
    <row r="49" spans="1:11" ht="3" customHeight="1">
      <c r="A49" s="94"/>
      <c r="B49" s="71"/>
      <c r="C49" s="221"/>
      <c r="D49" s="61"/>
      <c r="E49" s="45"/>
      <c r="F49" s="45"/>
      <c r="G49" s="45"/>
      <c r="H49" s="45"/>
      <c r="I49" s="61"/>
      <c r="J49" s="45"/>
      <c r="K49" s="45"/>
    </row>
    <row r="50" spans="1:11" ht="32.25" customHeight="1">
      <c r="A50" s="219" t="s">
        <v>208</v>
      </c>
      <c r="B50" s="70"/>
      <c r="C50" s="44" t="s">
        <v>348</v>
      </c>
      <c r="D50" s="61">
        <f>D51</f>
        <v>19428693.18</v>
      </c>
      <c r="E50" s="45">
        <f aca="true" t="shared" si="26" ref="E50:K51">E51</f>
        <v>19428693.18</v>
      </c>
      <c r="F50" s="45">
        <f t="shared" si="26"/>
        <v>19428693.17</v>
      </c>
      <c r="G50" s="45">
        <f t="shared" si="26"/>
        <v>0</v>
      </c>
      <c r="H50" s="45">
        <f t="shared" si="26"/>
        <v>0</v>
      </c>
      <c r="I50" s="61">
        <f t="shared" si="26"/>
        <v>19428693.17</v>
      </c>
      <c r="J50" s="45">
        <f t="shared" si="26"/>
        <v>0.009999997913837433</v>
      </c>
      <c r="K50" s="45">
        <f t="shared" si="26"/>
        <v>0.009999997913837433</v>
      </c>
    </row>
    <row r="51" spans="1:11" ht="22.5" customHeight="1">
      <c r="A51" s="93" t="s">
        <v>255</v>
      </c>
      <c r="B51" s="71"/>
      <c r="C51" s="44" t="s">
        <v>347</v>
      </c>
      <c r="D51" s="61">
        <f>D52</f>
        <v>19428693.18</v>
      </c>
      <c r="E51" s="45">
        <f t="shared" si="26"/>
        <v>19428693.18</v>
      </c>
      <c r="F51" s="45">
        <f t="shared" si="26"/>
        <v>19428693.17</v>
      </c>
      <c r="G51" s="45">
        <f t="shared" si="26"/>
        <v>0</v>
      </c>
      <c r="H51" s="45">
        <f t="shared" si="26"/>
        <v>0</v>
      </c>
      <c r="I51" s="61">
        <f t="shared" si="26"/>
        <v>19428693.17</v>
      </c>
      <c r="J51" s="45">
        <f t="shared" si="26"/>
        <v>0.009999997913837433</v>
      </c>
      <c r="K51" s="45">
        <f t="shared" si="26"/>
        <v>0.009999997913837433</v>
      </c>
    </row>
    <row r="52" spans="1:11" ht="48.75" customHeight="1">
      <c r="A52" s="94" t="s">
        <v>207</v>
      </c>
      <c r="B52" s="71"/>
      <c r="C52" s="44" t="s">
        <v>346</v>
      </c>
      <c r="D52" s="61">
        <f>E52</f>
        <v>19428693.18</v>
      </c>
      <c r="E52" s="45">
        <v>19428693.18</v>
      </c>
      <c r="F52" s="45">
        <v>19428693.17</v>
      </c>
      <c r="G52" s="45">
        <v>0</v>
      </c>
      <c r="H52" s="45">
        <v>0</v>
      </c>
      <c r="I52" s="61">
        <f>F52</f>
        <v>19428693.17</v>
      </c>
      <c r="J52" s="45">
        <f>D52-I52</f>
        <v>0.009999997913837433</v>
      </c>
      <c r="K52" s="45">
        <f>E52-I52</f>
        <v>0.009999997913837433</v>
      </c>
    </row>
    <row r="53" spans="1:11" ht="1.5" customHeight="1">
      <c r="A53" s="94"/>
      <c r="B53" s="71"/>
      <c r="C53" s="221"/>
      <c r="D53" s="61"/>
      <c r="E53" s="45"/>
      <c r="F53" s="45"/>
      <c r="G53" s="45"/>
      <c r="H53" s="45"/>
      <c r="I53" s="61"/>
      <c r="J53" s="45"/>
      <c r="K53" s="45"/>
    </row>
    <row r="54" spans="1:11" ht="42">
      <c r="A54" s="219" t="s">
        <v>401</v>
      </c>
      <c r="B54" s="70"/>
      <c r="C54" s="44" t="s">
        <v>118</v>
      </c>
      <c r="D54" s="61">
        <f>D57+D55</f>
        <v>16081519</v>
      </c>
      <c r="E54" s="45">
        <f>E57+E55</f>
        <v>16081519</v>
      </c>
      <c r="F54" s="45">
        <f aca="true" t="shared" si="27" ref="F54:K54">F57+F55</f>
        <v>14709877</v>
      </c>
      <c r="G54" s="45">
        <f t="shared" si="27"/>
        <v>0</v>
      </c>
      <c r="H54" s="45">
        <f t="shared" si="27"/>
        <v>0</v>
      </c>
      <c r="I54" s="61">
        <f t="shared" si="27"/>
        <v>14709877</v>
      </c>
      <c r="J54" s="45">
        <f t="shared" si="27"/>
        <v>1371642</v>
      </c>
      <c r="K54" s="45">
        <f t="shared" si="27"/>
        <v>1371642</v>
      </c>
    </row>
    <row r="55" spans="1:11" ht="0.75" customHeight="1">
      <c r="A55" s="93" t="s">
        <v>251</v>
      </c>
      <c r="B55" s="71"/>
      <c r="C55" s="44" t="s">
        <v>556</v>
      </c>
      <c r="D55" s="61">
        <f>E55</f>
        <v>0</v>
      </c>
      <c r="E55" s="45">
        <f aca="true" t="shared" si="28" ref="E55:K55">E56</f>
        <v>0</v>
      </c>
      <c r="F55" s="45">
        <f>F56</f>
        <v>0</v>
      </c>
      <c r="G55" s="45">
        <f t="shared" si="28"/>
        <v>0</v>
      </c>
      <c r="H55" s="45">
        <f t="shared" si="28"/>
        <v>0</v>
      </c>
      <c r="I55" s="61">
        <f t="shared" si="28"/>
        <v>0</v>
      </c>
      <c r="J55" s="45">
        <f t="shared" si="28"/>
        <v>0</v>
      </c>
      <c r="K55" s="45">
        <f t="shared" si="28"/>
        <v>0</v>
      </c>
    </row>
    <row r="56" spans="1:11" ht="15" customHeight="1" hidden="1">
      <c r="A56" s="94" t="s">
        <v>237</v>
      </c>
      <c r="B56" s="71"/>
      <c r="C56" s="44" t="s">
        <v>555</v>
      </c>
      <c r="D56" s="61">
        <f>E56</f>
        <v>0</v>
      </c>
      <c r="E56" s="45">
        <v>0</v>
      </c>
      <c r="F56" s="45">
        <v>0</v>
      </c>
      <c r="G56" s="45">
        <v>0</v>
      </c>
      <c r="H56" s="45">
        <v>0</v>
      </c>
      <c r="I56" s="61">
        <f>F56</f>
        <v>0</v>
      </c>
      <c r="J56" s="45">
        <f>D56-I56</f>
        <v>0</v>
      </c>
      <c r="K56" s="45">
        <f>E56-I56</f>
        <v>0</v>
      </c>
    </row>
    <row r="57" spans="1:11" ht="44.25" customHeight="1">
      <c r="A57" s="94" t="s">
        <v>209</v>
      </c>
      <c r="B57" s="71"/>
      <c r="C57" s="44" t="s">
        <v>261</v>
      </c>
      <c r="D57" s="61">
        <f>E57</f>
        <v>16081519</v>
      </c>
      <c r="E57" s="45">
        <f>E58</f>
        <v>16081519</v>
      </c>
      <c r="F57" s="45">
        <f aca="true" t="shared" si="29" ref="F57:K57">F58</f>
        <v>14709877</v>
      </c>
      <c r="G57" s="45">
        <f t="shared" si="29"/>
        <v>0</v>
      </c>
      <c r="H57" s="45">
        <f t="shared" si="29"/>
        <v>0</v>
      </c>
      <c r="I57" s="61">
        <f t="shared" si="29"/>
        <v>14709877</v>
      </c>
      <c r="J57" s="45">
        <f t="shared" si="29"/>
        <v>1371642</v>
      </c>
      <c r="K57" s="45">
        <f t="shared" si="29"/>
        <v>1371642</v>
      </c>
    </row>
    <row r="58" spans="1:11" ht="24.75" customHeight="1">
      <c r="A58" s="94" t="s">
        <v>209</v>
      </c>
      <c r="B58" s="71"/>
      <c r="C58" s="44" t="s">
        <v>119</v>
      </c>
      <c r="D58" s="61">
        <f>E58</f>
        <v>16081519</v>
      </c>
      <c r="E58" s="45">
        <v>16081519</v>
      </c>
      <c r="F58" s="45">
        <v>14709877</v>
      </c>
      <c r="G58" s="45">
        <v>0</v>
      </c>
      <c r="H58" s="45">
        <v>0</v>
      </c>
      <c r="I58" s="61">
        <f>F58</f>
        <v>14709877</v>
      </c>
      <c r="J58" s="45">
        <f>D58-I58</f>
        <v>1371642</v>
      </c>
      <c r="K58" s="45">
        <f>E58-I58</f>
        <v>1371642</v>
      </c>
    </row>
    <row r="59" spans="1:11" ht="1.5" customHeight="1">
      <c r="A59" s="94"/>
      <c r="B59" s="71"/>
      <c r="C59" s="44"/>
      <c r="D59" s="61"/>
      <c r="E59" s="45"/>
      <c r="F59" s="45"/>
      <c r="G59" s="45"/>
      <c r="H59" s="45"/>
      <c r="I59" s="61"/>
      <c r="J59" s="45"/>
      <c r="K59" s="45"/>
    </row>
    <row r="60" spans="1:11" ht="42" hidden="1">
      <c r="A60" s="219" t="s">
        <v>210</v>
      </c>
      <c r="B60" s="70"/>
      <c r="C60" s="90" t="s">
        <v>120</v>
      </c>
      <c r="D60" s="178">
        <f aca="true" t="shared" si="30" ref="D60:K61">D61</f>
        <v>0</v>
      </c>
      <c r="E60" s="91">
        <f t="shared" si="30"/>
        <v>0</v>
      </c>
      <c r="F60" s="91">
        <f t="shared" si="30"/>
        <v>0</v>
      </c>
      <c r="G60" s="91">
        <f t="shared" si="30"/>
        <v>0</v>
      </c>
      <c r="H60" s="91">
        <f t="shared" si="30"/>
        <v>0</v>
      </c>
      <c r="I60" s="178">
        <f t="shared" si="30"/>
        <v>0</v>
      </c>
      <c r="J60" s="91">
        <f t="shared" si="30"/>
        <v>0</v>
      </c>
      <c r="K60" s="91">
        <f t="shared" si="30"/>
        <v>0</v>
      </c>
    </row>
    <row r="61" spans="1:11" ht="22.5" hidden="1">
      <c r="A61" s="93" t="s">
        <v>255</v>
      </c>
      <c r="B61" s="70"/>
      <c r="C61" s="44" t="s">
        <v>262</v>
      </c>
      <c r="D61" s="61">
        <f aca="true" t="shared" si="31" ref="D61:D76">E61</f>
        <v>0</v>
      </c>
      <c r="E61" s="45">
        <f t="shared" si="30"/>
        <v>0</v>
      </c>
      <c r="F61" s="45">
        <f t="shared" si="30"/>
        <v>0</v>
      </c>
      <c r="G61" s="45">
        <f t="shared" si="30"/>
        <v>0</v>
      </c>
      <c r="H61" s="45">
        <f t="shared" si="30"/>
        <v>0</v>
      </c>
      <c r="I61" s="61">
        <f t="shared" si="30"/>
        <v>0</v>
      </c>
      <c r="J61" s="45">
        <f t="shared" si="30"/>
        <v>0</v>
      </c>
      <c r="K61" s="45">
        <f t="shared" si="30"/>
        <v>0</v>
      </c>
    </row>
    <row r="62" spans="1:11" ht="45" hidden="1">
      <c r="A62" s="94" t="s">
        <v>209</v>
      </c>
      <c r="B62" s="70"/>
      <c r="C62" s="44" t="s">
        <v>121</v>
      </c>
      <c r="D62" s="61">
        <f t="shared" si="31"/>
        <v>0</v>
      </c>
      <c r="E62" s="45">
        <v>0</v>
      </c>
      <c r="F62" s="45">
        <v>0</v>
      </c>
      <c r="G62" s="45">
        <v>0</v>
      </c>
      <c r="H62" s="45">
        <v>0</v>
      </c>
      <c r="I62" s="61">
        <f>F62</f>
        <v>0</v>
      </c>
      <c r="J62" s="45">
        <f>D62-I62</f>
        <v>0</v>
      </c>
      <c r="K62" s="45">
        <f>E62-I62</f>
        <v>0</v>
      </c>
    </row>
    <row r="63" spans="1:11" ht="22.5" customHeight="1">
      <c r="A63" s="219" t="s">
        <v>405</v>
      </c>
      <c r="B63" s="70"/>
      <c r="C63" s="90" t="s">
        <v>404</v>
      </c>
      <c r="D63" s="178">
        <f aca="true" t="shared" si="32" ref="D63:K63">D64+D66</f>
        <v>67917281</v>
      </c>
      <c r="E63" s="91">
        <f t="shared" si="32"/>
        <v>67917281</v>
      </c>
      <c r="F63" s="91">
        <f t="shared" si="32"/>
        <v>60716508.57</v>
      </c>
      <c r="G63" s="91">
        <f t="shared" si="32"/>
        <v>0</v>
      </c>
      <c r="H63" s="91">
        <f t="shared" si="32"/>
        <v>0</v>
      </c>
      <c r="I63" s="178">
        <f t="shared" si="32"/>
        <v>60716508.57</v>
      </c>
      <c r="J63" s="91">
        <f t="shared" si="32"/>
        <v>7200772.43</v>
      </c>
      <c r="K63" s="91">
        <f t="shared" si="32"/>
        <v>7200772.43</v>
      </c>
    </row>
    <row r="64" spans="1:11" ht="13.5" customHeight="1">
      <c r="A64" s="93" t="s">
        <v>251</v>
      </c>
      <c r="B64" s="71"/>
      <c r="C64" s="44" t="s">
        <v>556</v>
      </c>
      <c r="D64" s="61">
        <f>E64</f>
        <v>25981</v>
      </c>
      <c r="E64" s="45">
        <f>E65</f>
        <v>25981</v>
      </c>
      <c r="F64" s="45">
        <f aca="true" t="shared" si="33" ref="F64:K64">F65</f>
        <v>20781</v>
      </c>
      <c r="G64" s="45">
        <f t="shared" si="33"/>
        <v>0</v>
      </c>
      <c r="H64" s="45">
        <f t="shared" si="33"/>
        <v>0</v>
      </c>
      <c r="I64" s="61">
        <f t="shared" si="33"/>
        <v>20781</v>
      </c>
      <c r="J64" s="45">
        <f t="shared" si="33"/>
        <v>5200</v>
      </c>
      <c r="K64" s="45">
        <f t="shared" si="33"/>
        <v>5200</v>
      </c>
    </row>
    <row r="65" spans="1:11" ht="22.5" customHeight="1">
      <c r="A65" s="94" t="s">
        <v>237</v>
      </c>
      <c r="B65" s="71"/>
      <c r="C65" s="44" t="s">
        <v>555</v>
      </c>
      <c r="D65" s="61">
        <f>E65</f>
        <v>25981</v>
      </c>
      <c r="E65" s="45">
        <v>25981</v>
      </c>
      <c r="F65" s="45">
        <v>20781</v>
      </c>
      <c r="G65" s="45">
        <v>0</v>
      </c>
      <c r="H65" s="45">
        <v>0</v>
      </c>
      <c r="I65" s="61">
        <f>F65</f>
        <v>20781</v>
      </c>
      <c r="J65" s="45">
        <f>D65-I65</f>
        <v>5200</v>
      </c>
      <c r="K65" s="45">
        <f>E65-I65</f>
        <v>5200</v>
      </c>
    </row>
    <row r="66" spans="1:11" ht="24.75" customHeight="1">
      <c r="A66" s="93" t="s">
        <v>255</v>
      </c>
      <c r="B66" s="70"/>
      <c r="C66" s="44" t="s">
        <v>403</v>
      </c>
      <c r="D66" s="61">
        <f t="shared" si="31"/>
        <v>67891300</v>
      </c>
      <c r="E66" s="45">
        <f aca="true" t="shared" si="34" ref="E66:K66">E67</f>
        <v>67891300</v>
      </c>
      <c r="F66" s="45">
        <f t="shared" si="34"/>
        <v>60695727.57</v>
      </c>
      <c r="G66" s="45">
        <f t="shared" si="34"/>
        <v>0</v>
      </c>
      <c r="H66" s="45">
        <f t="shared" si="34"/>
        <v>0</v>
      </c>
      <c r="I66" s="61">
        <f t="shared" si="34"/>
        <v>60695727.57</v>
      </c>
      <c r="J66" s="45">
        <f t="shared" si="34"/>
        <v>7195572.43</v>
      </c>
      <c r="K66" s="45">
        <f t="shared" si="34"/>
        <v>7195572.43</v>
      </c>
    </row>
    <row r="67" spans="1:11" ht="44.25" customHeight="1">
      <c r="A67" s="94" t="s">
        <v>209</v>
      </c>
      <c r="B67" s="70"/>
      <c r="C67" s="44" t="s">
        <v>402</v>
      </c>
      <c r="D67" s="61">
        <f t="shared" si="31"/>
        <v>67891300</v>
      </c>
      <c r="E67" s="45">
        <v>67891300</v>
      </c>
      <c r="F67" s="45">
        <v>60695727.57</v>
      </c>
      <c r="G67" s="45">
        <v>0</v>
      </c>
      <c r="H67" s="45">
        <v>0</v>
      </c>
      <c r="I67" s="61">
        <f>F67</f>
        <v>60695727.57</v>
      </c>
      <c r="J67" s="45">
        <f>D67-I67</f>
        <v>7195572.43</v>
      </c>
      <c r="K67" s="45">
        <f>E67-I67</f>
        <v>7195572.43</v>
      </c>
    </row>
    <row r="68" spans="1:11" ht="42" hidden="1">
      <c r="A68" s="219" t="s">
        <v>108</v>
      </c>
      <c r="B68" s="70"/>
      <c r="C68" s="90" t="s">
        <v>368</v>
      </c>
      <c r="D68" s="178">
        <f t="shared" si="31"/>
        <v>0</v>
      </c>
      <c r="E68" s="91">
        <f aca="true" t="shared" si="35" ref="E68:K69">E69</f>
        <v>0</v>
      </c>
      <c r="F68" s="91">
        <f t="shared" si="35"/>
        <v>0</v>
      </c>
      <c r="G68" s="91">
        <f t="shared" si="35"/>
        <v>0</v>
      </c>
      <c r="H68" s="91">
        <f t="shared" si="35"/>
        <v>0</v>
      </c>
      <c r="I68" s="178">
        <f t="shared" si="35"/>
        <v>0</v>
      </c>
      <c r="J68" s="91">
        <f t="shared" si="35"/>
        <v>0</v>
      </c>
      <c r="K68" s="91">
        <f t="shared" si="35"/>
        <v>0</v>
      </c>
    </row>
    <row r="69" spans="1:11" ht="22.5" hidden="1">
      <c r="A69" s="93" t="s">
        <v>255</v>
      </c>
      <c r="B69" s="70"/>
      <c r="C69" s="90" t="s">
        <v>367</v>
      </c>
      <c r="D69" s="178">
        <f t="shared" si="31"/>
        <v>0</v>
      </c>
      <c r="E69" s="91">
        <f>E70</f>
        <v>0</v>
      </c>
      <c r="F69" s="91">
        <f t="shared" si="35"/>
        <v>0</v>
      </c>
      <c r="G69" s="91">
        <f t="shared" si="35"/>
        <v>0</v>
      </c>
      <c r="H69" s="91">
        <f t="shared" si="35"/>
        <v>0</v>
      </c>
      <c r="I69" s="178">
        <f t="shared" si="35"/>
        <v>0</v>
      </c>
      <c r="J69" s="91">
        <f t="shared" si="35"/>
        <v>0</v>
      </c>
      <c r="K69" s="91">
        <f t="shared" si="35"/>
        <v>0</v>
      </c>
    </row>
    <row r="70" spans="1:11" ht="45" hidden="1">
      <c r="A70" s="94" t="s">
        <v>209</v>
      </c>
      <c r="B70" s="70"/>
      <c r="C70" s="90" t="s">
        <v>366</v>
      </c>
      <c r="D70" s="178">
        <f t="shared" si="31"/>
        <v>0</v>
      </c>
      <c r="E70" s="91">
        <v>0</v>
      </c>
      <c r="F70" s="91">
        <v>0</v>
      </c>
      <c r="G70" s="91">
        <v>0</v>
      </c>
      <c r="H70" s="91">
        <v>0</v>
      </c>
      <c r="I70" s="178">
        <f>F70</f>
        <v>0</v>
      </c>
      <c r="J70" s="91">
        <f>D70-I70</f>
        <v>0</v>
      </c>
      <c r="K70" s="91">
        <f>E70-I70</f>
        <v>0</v>
      </c>
    </row>
    <row r="71" spans="1:11" ht="12.75" hidden="1">
      <c r="A71" s="219" t="s">
        <v>109</v>
      </c>
      <c r="B71" s="70"/>
      <c r="C71" s="90" t="s">
        <v>371</v>
      </c>
      <c r="D71" s="178">
        <f>E71</f>
        <v>0</v>
      </c>
      <c r="E71" s="91">
        <f aca="true" t="shared" si="36" ref="E71:K72">E72</f>
        <v>0</v>
      </c>
      <c r="F71" s="91">
        <f t="shared" si="36"/>
        <v>0</v>
      </c>
      <c r="G71" s="91">
        <f t="shared" si="36"/>
        <v>0</v>
      </c>
      <c r="H71" s="91">
        <f t="shared" si="36"/>
        <v>0</v>
      </c>
      <c r="I71" s="178">
        <f t="shared" si="36"/>
        <v>0</v>
      </c>
      <c r="J71" s="91">
        <f t="shared" si="36"/>
        <v>0</v>
      </c>
      <c r="K71" s="91">
        <f t="shared" si="36"/>
        <v>0</v>
      </c>
    </row>
    <row r="72" spans="1:11" ht="22.5" hidden="1">
      <c r="A72" s="93" t="s">
        <v>255</v>
      </c>
      <c r="B72" s="70"/>
      <c r="C72" s="90" t="s">
        <v>370</v>
      </c>
      <c r="D72" s="178">
        <f>E72</f>
        <v>0</v>
      </c>
      <c r="E72" s="91">
        <f>E73</f>
        <v>0</v>
      </c>
      <c r="F72" s="91">
        <f t="shared" si="36"/>
        <v>0</v>
      </c>
      <c r="G72" s="91">
        <f t="shared" si="36"/>
        <v>0</v>
      </c>
      <c r="H72" s="91">
        <f t="shared" si="36"/>
        <v>0</v>
      </c>
      <c r="I72" s="178">
        <f t="shared" si="36"/>
        <v>0</v>
      </c>
      <c r="J72" s="91">
        <f t="shared" si="36"/>
        <v>0</v>
      </c>
      <c r="K72" s="91">
        <f t="shared" si="36"/>
        <v>0</v>
      </c>
    </row>
    <row r="73" spans="1:11" ht="45" hidden="1">
      <c r="A73" s="94" t="s">
        <v>209</v>
      </c>
      <c r="B73" s="70"/>
      <c r="C73" s="90" t="s">
        <v>369</v>
      </c>
      <c r="D73" s="178">
        <f>E73</f>
        <v>0</v>
      </c>
      <c r="E73" s="91">
        <v>0</v>
      </c>
      <c r="F73" s="91">
        <v>0</v>
      </c>
      <c r="G73" s="91">
        <v>0</v>
      </c>
      <c r="H73" s="91">
        <v>0</v>
      </c>
      <c r="I73" s="178">
        <f>F73</f>
        <v>0</v>
      </c>
      <c r="J73" s="91">
        <f>D73-I73</f>
        <v>0</v>
      </c>
      <c r="K73" s="91">
        <f>E73-I73</f>
        <v>0</v>
      </c>
    </row>
    <row r="74" spans="1:11" ht="31.5" customHeight="1">
      <c r="A74" s="219" t="s">
        <v>221</v>
      </c>
      <c r="B74" s="70"/>
      <c r="C74" s="44" t="s">
        <v>408</v>
      </c>
      <c r="D74" s="61">
        <f t="shared" si="31"/>
        <v>154100</v>
      </c>
      <c r="E74" s="45">
        <f aca="true" t="shared" si="37" ref="E74:K75">E75</f>
        <v>154100</v>
      </c>
      <c r="F74" s="45">
        <f t="shared" si="37"/>
        <v>16935.88</v>
      </c>
      <c r="G74" s="45">
        <f t="shared" si="37"/>
        <v>0</v>
      </c>
      <c r="H74" s="45">
        <f t="shared" si="37"/>
        <v>0</v>
      </c>
      <c r="I74" s="61">
        <f t="shared" si="37"/>
        <v>16935.88</v>
      </c>
      <c r="J74" s="45">
        <f t="shared" si="37"/>
        <v>137164.12</v>
      </c>
      <c r="K74" s="45">
        <f t="shared" si="37"/>
        <v>137164.12</v>
      </c>
    </row>
    <row r="75" spans="1:11" ht="24" customHeight="1">
      <c r="A75" s="93" t="s">
        <v>255</v>
      </c>
      <c r="B75" s="70"/>
      <c r="C75" s="44" t="s">
        <v>407</v>
      </c>
      <c r="D75" s="61">
        <f t="shared" si="31"/>
        <v>154100</v>
      </c>
      <c r="E75" s="45">
        <f t="shared" si="37"/>
        <v>154100</v>
      </c>
      <c r="F75" s="45">
        <f t="shared" si="37"/>
        <v>16935.88</v>
      </c>
      <c r="G75" s="45">
        <f t="shared" si="37"/>
        <v>0</v>
      </c>
      <c r="H75" s="45">
        <f t="shared" si="37"/>
        <v>0</v>
      </c>
      <c r="I75" s="61">
        <f t="shared" si="37"/>
        <v>16935.88</v>
      </c>
      <c r="J75" s="45">
        <f t="shared" si="37"/>
        <v>137164.12</v>
      </c>
      <c r="K75" s="45">
        <f t="shared" si="37"/>
        <v>137164.12</v>
      </c>
    </row>
    <row r="76" spans="1:11" ht="12.75">
      <c r="A76" s="94" t="s">
        <v>212</v>
      </c>
      <c r="B76" s="70"/>
      <c r="C76" s="44" t="s">
        <v>406</v>
      </c>
      <c r="D76" s="61">
        <f t="shared" si="31"/>
        <v>154100</v>
      </c>
      <c r="E76" s="45">
        <v>154100</v>
      </c>
      <c r="F76" s="45">
        <v>16935.88</v>
      </c>
      <c r="G76" s="45">
        <v>0</v>
      </c>
      <c r="H76" s="45">
        <v>0</v>
      </c>
      <c r="I76" s="61">
        <f>F76</f>
        <v>16935.88</v>
      </c>
      <c r="J76" s="45">
        <f>D76-I76</f>
        <v>137164.12</v>
      </c>
      <c r="K76" s="45">
        <f>E76-I76</f>
        <v>137164.12</v>
      </c>
    </row>
    <row r="77" spans="1:11" ht="9" customHeight="1">
      <c r="A77" s="94"/>
      <c r="B77" s="70"/>
      <c r="C77" s="44"/>
      <c r="D77" s="61"/>
      <c r="E77" s="45"/>
      <c r="F77" s="45"/>
      <c r="G77" s="45"/>
      <c r="H77" s="45"/>
      <c r="I77" s="61"/>
      <c r="J77" s="45"/>
      <c r="K77" s="45"/>
    </row>
    <row r="78" spans="1:11" ht="42">
      <c r="A78" s="219" t="s">
        <v>108</v>
      </c>
      <c r="B78" s="70"/>
      <c r="C78" s="44" t="s">
        <v>368</v>
      </c>
      <c r="D78" s="61">
        <f aca="true" t="shared" si="38" ref="D78:K79">D79</f>
        <v>70260</v>
      </c>
      <c r="E78" s="45">
        <f t="shared" si="38"/>
        <v>70260</v>
      </c>
      <c r="F78" s="45">
        <f t="shared" si="38"/>
        <v>70260</v>
      </c>
      <c r="G78" s="45">
        <f t="shared" si="38"/>
        <v>0</v>
      </c>
      <c r="H78" s="45">
        <f t="shared" si="38"/>
        <v>0</v>
      </c>
      <c r="I78" s="61">
        <f t="shared" si="38"/>
        <v>70260</v>
      </c>
      <c r="J78" s="45">
        <f t="shared" si="38"/>
        <v>0</v>
      </c>
      <c r="K78" s="45">
        <f t="shared" si="38"/>
        <v>0</v>
      </c>
    </row>
    <row r="79" spans="1:11" ht="22.5">
      <c r="A79" s="93" t="s">
        <v>255</v>
      </c>
      <c r="B79" s="70"/>
      <c r="C79" s="44" t="s">
        <v>367</v>
      </c>
      <c r="D79" s="61">
        <f>D80</f>
        <v>70260</v>
      </c>
      <c r="E79" s="45">
        <f t="shared" si="38"/>
        <v>70260</v>
      </c>
      <c r="F79" s="45">
        <f t="shared" si="38"/>
        <v>70260</v>
      </c>
      <c r="G79" s="45">
        <f t="shared" si="38"/>
        <v>0</v>
      </c>
      <c r="H79" s="45">
        <f t="shared" si="38"/>
        <v>0</v>
      </c>
      <c r="I79" s="61">
        <f t="shared" si="38"/>
        <v>70260</v>
      </c>
      <c r="J79" s="45">
        <f t="shared" si="38"/>
        <v>0</v>
      </c>
      <c r="K79" s="45">
        <f t="shared" si="38"/>
        <v>0</v>
      </c>
    </row>
    <row r="80" spans="1:11" ht="12.75">
      <c r="A80" s="93" t="s">
        <v>212</v>
      </c>
      <c r="B80" s="70"/>
      <c r="C80" s="44" t="s">
        <v>366</v>
      </c>
      <c r="D80" s="61">
        <f>E80</f>
        <v>70260</v>
      </c>
      <c r="E80" s="45">
        <v>70260</v>
      </c>
      <c r="F80" s="45">
        <v>70260</v>
      </c>
      <c r="G80" s="45">
        <v>0</v>
      </c>
      <c r="H80" s="45">
        <v>0</v>
      </c>
      <c r="I80" s="61">
        <f>F80</f>
        <v>70260</v>
      </c>
      <c r="J80" s="45">
        <f>D80-I80</f>
        <v>0</v>
      </c>
      <c r="K80" s="45">
        <f>E80-I80</f>
        <v>0</v>
      </c>
    </row>
    <row r="81" spans="1:11" ht="10.5" customHeight="1">
      <c r="A81" s="94"/>
      <c r="B81" s="70"/>
      <c r="C81" s="44"/>
      <c r="D81" s="61"/>
      <c r="E81" s="45"/>
      <c r="F81" s="45"/>
      <c r="G81" s="45"/>
      <c r="H81" s="45"/>
      <c r="I81" s="61"/>
      <c r="J81" s="45"/>
      <c r="K81" s="45"/>
    </row>
    <row r="82" spans="1:11" ht="12.75">
      <c r="A82" s="219" t="s">
        <v>109</v>
      </c>
      <c r="B82" s="70"/>
      <c r="C82" s="44" t="s">
        <v>371</v>
      </c>
      <c r="D82" s="61">
        <f aca="true" t="shared" si="39" ref="D82:K83">D83</f>
        <v>38280</v>
      </c>
      <c r="E82" s="45">
        <f t="shared" si="39"/>
        <v>38280</v>
      </c>
      <c r="F82" s="45">
        <f t="shared" si="39"/>
        <v>38279.8</v>
      </c>
      <c r="G82" s="45">
        <f t="shared" si="39"/>
        <v>0</v>
      </c>
      <c r="H82" s="45">
        <f t="shared" si="39"/>
        <v>0</v>
      </c>
      <c r="I82" s="61">
        <f t="shared" si="39"/>
        <v>38279.8</v>
      </c>
      <c r="J82" s="45">
        <f t="shared" si="39"/>
        <v>0.19999999999708962</v>
      </c>
      <c r="K82" s="45">
        <f t="shared" si="39"/>
        <v>0.19999999999708962</v>
      </c>
    </row>
    <row r="83" spans="1:11" ht="22.5">
      <c r="A83" s="93" t="s">
        <v>255</v>
      </c>
      <c r="B83" s="70"/>
      <c r="C83" s="44" t="s">
        <v>370</v>
      </c>
      <c r="D83" s="61">
        <f>D84</f>
        <v>38280</v>
      </c>
      <c r="E83" s="45">
        <f t="shared" si="39"/>
        <v>38280</v>
      </c>
      <c r="F83" s="45">
        <f t="shared" si="39"/>
        <v>38279.8</v>
      </c>
      <c r="G83" s="45">
        <f t="shared" si="39"/>
        <v>0</v>
      </c>
      <c r="H83" s="45">
        <f t="shared" si="39"/>
        <v>0</v>
      </c>
      <c r="I83" s="61">
        <f t="shared" si="39"/>
        <v>38279.8</v>
      </c>
      <c r="J83" s="45">
        <f t="shared" si="39"/>
        <v>0.19999999999708962</v>
      </c>
      <c r="K83" s="45">
        <f t="shared" si="39"/>
        <v>0.19999999999708962</v>
      </c>
    </row>
    <row r="84" spans="1:11" ht="12.75">
      <c r="A84" s="93" t="s">
        <v>212</v>
      </c>
      <c r="B84" s="70"/>
      <c r="C84" s="44" t="s">
        <v>369</v>
      </c>
      <c r="D84" s="61">
        <f>E84</f>
        <v>38280</v>
      </c>
      <c r="E84" s="45">
        <v>38280</v>
      </c>
      <c r="F84" s="45">
        <v>38279.8</v>
      </c>
      <c r="G84" s="45">
        <v>0</v>
      </c>
      <c r="H84" s="45">
        <v>0</v>
      </c>
      <c r="I84" s="61">
        <f>F84</f>
        <v>38279.8</v>
      </c>
      <c r="J84" s="45">
        <f>D84-I84</f>
        <v>0.19999999999708962</v>
      </c>
      <c r="K84" s="45">
        <f>E84-I84</f>
        <v>0.19999999999708962</v>
      </c>
    </row>
    <row r="85" spans="1:11" ht="23.25" customHeight="1">
      <c r="A85" s="219" t="s">
        <v>211</v>
      </c>
      <c r="B85" s="70"/>
      <c r="C85" s="90" t="s">
        <v>546</v>
      </c>
      <c r="D85" s="178">
        <f>D86</f>
        <v>590604.73</v>
      </c>
      <c r="E85" s="178">
        <f aca="true" t="shared" si="40" ref="E85:K86">E86</f>
        <v>590604.73</v>
      </c>
      <c r="F85" s="178">
        <f t="shared" si="40"/>
        <v>590604.73</v>
      </c>
      <c r="G85" s="178">
        <f t="shared" si="40"/>
        <v>0</v>
      </c>
      <c r="H85" s="178">
        <f t="shared" si="40"/>
        <v>0</v>
      </c>
      <c r="I85" s="178">
        <f t="shared" si="40"/>
        <v>590604.73</v>
      </c>
      <c r="J85" s="178">
        <f t="shared" si="40"/>
        <v>0</v>
      </c>
      <c r="K85" s="178">
        <f t="shared" si="40"/>
        <v>0</v>
      </c>
    </row>
    <row r="86" spans="1:11" ht="22.5">
      <c r="A86" s="93" t="s">
        <v>255</v>
      </c>
      <c r="B86" s="70"/>
      <c r="C86" s="44" t="s">
        <v>547</v>
      </c>
      <c r="D86" s="61">
        <f>D87</f>
        <v>590604.73</v>
      </c>
      <c r="E86" s="61">
        <f t="shared" si="40"/>
        <v>590604.73</v>
      </c>
      <c r="F86" s="61">
        <f t="shared" si="40"/>
        <v>590604.73</v>
      </c>
      <c r="G86" s="61">
        <f t="shared" si="40"/>
        <v>0</v>
      </c>
      <c r="H86" s="61">
        <f t="shared" si="40"/>
        <v>0</v>
      </c>
      <c r="I86" s="61">
        <f t="shared" si="40"/>
        <v>590604.73</v>
      </c>
      <c r="J86" s="61">
        <f t="shared" si="40"/>
        <v>0</v>
      </c>
      <c r="K86" s="61">
        <f t="shared" si="40"/>
        <v>0</v>
      </c>
    </row>
    <row r="87" spans="1:11" ht="12.75">
      <c r="A87" s="93" t="s">
        <v>212</v>
      </c>
      <c r="B87" s="70"/>
      <c r="C87" s="44" t="s">
        <v>548</v>
      </c>
      <c r="D87" s="61">
        <f>E87</f>
        <v>590604.73</v>
      </c>
      <c r="E87" s="45">
        <v>590604.73</v>
      </c>
      <c r="F87" s="45">
        <v>590604.73</v>
      </c>
      <c r="G87" s="45"/>
      <c r="H87" s="45"/>
      <c r="I87" s="61">
        <f>F87</f>
        <v>590604.73</v>
      </c>
      <c r="J87" s="45">
        <f>D87-F87</f>
        <v>0</v>
      </c>
      <c r="K87" s="45">
        <f>E87-I87</f>
        <v>0</v>
      </c>
    </row>
    <row r="88" spans="1:11" ht="12.75">
      <c r="A88" s="93"/>
      <c r="B88" s="70"/>
      <c r="C88" s="44"/>
      <c r="D88" s="61"/>
      <c r="E88" s="45"/>
      <c r="F88" s="45"/>
      <c r="G88" s="45"/>
      <c r="H88" s="45"/>
      <c r="I88" s="61"/>
      <c r="J88" s="45"/>
      <c r="K88" s="45"/>
    </row>
    <row r="89" spans="1:11" ht="17.25" customHeight="1">
      <c r="A89" s="226" t="s">
        <v>293</v>
      </c>
      <c r="B89" s="228"/>
      <c r="C89" s="44" t="s">
        <v>174</v>
      </c>
      <c r="D89" s="61">
        <f>D90+D96+D94</f>
        <v>358879144.94</v>
      </c>
      <c r="E89" s="61">
        <f aca="true" t="shared" si="41" ref="E89:K89">E90+E96+E94</f>
        <v>358879144.94</v>
      </c>
      <c r="F89" s="61">
        <f t="shared" si="41"/>
        <v>337095161.85999995</v>
      </c>
      <c r="G89" s="61">
        <f t="shared" si="41"/>
        <v>0</v>
      </c>
      <c r="H89" s="61">
        <f t="shared" si="41"/>
        <v>0</v>
      </c>
      <c r="I89" s="61">
        <f t="shared" si="41"/>
        <v>337095161.85999995</v>
      </c>
      <c r="J89" s="61">
        <f t="shared" si="41"/>
        <v>21783983.079999994</v>
      </c>
      <c r="K89" s="61">
        <f t="shared" si="41"/>
        <v>21783983.079999994</v>
      </c>
    </row>
    <row r="90" spans="1:11" ht="21.75" customHeight="1">
      <c r="A90" s="94" t="s">
        <v>286</v>
      </c>
      <c r="B90" s="71"/>
      <c r="C90" s="44" t="s">
        <v>175</v>
      </c>
      <c r="D90" s="61">
        <f aca="true" t="shared" si="42" ref="D90:K90">D91</f>
        <v>841693</v>
      </c>
      <c r="E90" s="61">
        <f t="shared" si="42"/>
        <v>841693</v>
      </c>
      <c r="F90" s="61">
        <f t="shared" si="42"/>
        <v>780555.5</v>
      </c>
      <c r="G90" s="61">
        <f t="shared" si="42"/>
        <v>0</v>
      </c>
      <c r="H90" s="61">
        <f t="shared" si="42"/>
        <v>0</v>
      </c>
      <c r="I90" s="61">
        <f t="shared" si="42"/>
        <v>780555.5</v>
      </c>
      <c r="J90" s="61">
        <f t="shared" si="42"/>
        <v>61137.5</v>
      </c>
      <c r="K90" s="61">
        <f t="shared" si="42"/>
        <v>61137.5</v>
      </c>
    </row>
    <row r="91" spans="1:11" ht="33.75">
      <c r="A91" s="94" t="s">
        <v>235</v>
      </c>
      <c r="B91" s="71"/>
      <c r="C91" s="44" t="s">
        <v>176</v>
      </c>
      <c r="D91" s="61">
        <f>D92+D93</f>
        <v>841693</v>
      </c>
      <c r="E91" s="61">
        <f>E92+E93</f>
        <v>841693</v>
      </c>
      <c r="F91" s="61">
        <f aca="true" t="shared" si="43" ref="F91:K91">F92+F93</f>
        <v>780555.5</v>
      </c>
      <c r="G91" s="61">
        <f>G92+G93</f>
        <v>0</v>
      </c>
      <c r="H91" s="61">
        <f>H92+H93</f>
        <v>0</v>
      </c>
      <c r="I91" s="61">
        <f>I92+I93</f>
        <v>780555.5</v>
      </c>
      <c r="J91" s="61">
        <f t="shared" si="43"/>
        <v>61137.5</v>
      </c>
      <c r="K91" s="61">
        <f t="shared" si="43"/>
        <v>61137.5</v>
      </c>
    </row>
    <row r="92" spans="1:11" ht="22.5" hidden="1">
      <c r="A92" s="94" t="s">
        <v>232</v>
      </c>
      <c r="B92" s="71"/>
      <c r="C92" s="44" t="s">
        <v>305</v>
      </c>
      <c r="D92" s="61">
        <f>D167</f>
        <v>0</v>
      </c>
      <c r="E92" s="61">
        <f>E167</f>
        <v>0</v>
      </c>
      <c r="F92" s="61">
        <f aca="true" t="shared" si="44" ref="F92:K92">F167</f>
        <v>0</v>
      </c>
      <c r="G92" s="61">
        <f>G167</f>
        <v>0</v>
      </c>
      <c r="H92" s="61">
        <f>H167</f>
        <v>0</v>
      </c>
      <c r="I92" s="61">
        <f>I167</f>
        <v>0</v>
      </c>
      <c r="J92" s="61">
        <f t="shared" si="44"/>
        <v>0</v>
      </c>
      <c r="K92" s="61">
        <f t="shared" si="44"/>
        <v>0</v>
      </c>
    </row>
    <row r="93" spans="1:11" ht="24.75" customHeight="1">
      <c r="A93" s="94" t="s">
        <v>215</v>
      </c>
      <c r="B93" s="71"/>
      <c r="C93" s="229" t="s">
        <v>177</v>
      </c>
      <c r="D93" s="61">
        <f>D137+D182+D218+D228+D236</f>
        <v>841693</v>
      </c>
      <c r="E93" s="61">
        <f>E137+E182+E218+E228+E236</f>
        <v>841693</v>
      </c>
      <c r="F93" s="61">
        <f aca="true" t="shared" si="45" ref="F93:K93">F137+F182+F218+F228+F236</f>
        <v>780555.5</v>
      </c>
      <c r="G93" s="61">
        <f t="shared" si="45"/>
        <v>0</v>
      </c>
      <c r="H93" s="61">
        <f t="shared" si="45"/>
        <v>0</v>
      </c>
      <c r="I93" s="61">
        <f t="shared" si="45"/>
        <v>780555.5</v>
      </c>
      <c r="J93" s="61">
        <f t="shared" si="45"/>
        <v>61137.5</v>
      </c>
      <c r="K93" s="61">
        <f t="shared" si="45"/>
        <v>61137.5</v>
      </c>
    </row>
    <row r="94" spans="1:11" ht="11.25" customHeight="1">
      <c r="A94" s="93" t="s">
        <v>251</v>
      </c>
      <c r="B94" s="71"/>
      <c r="C94" s="44" t="s">
        <v>478</v>
      </c>
      <c r="D94" s="61">
        <f aca="true" t="shared" si="46" ref="D94:K94">D95</f>
        <v>70847.59</v>
      </c>
      <c r="E94" s="61">
        <f t="shared" si="46"/>
        <v>70847.59</v>
      </c>
      <c r="F94" s="61">
        <f t="shared" si="46"/>
        <v>32944.42</v>
      </c>
      <c r="G94" s="61">
        <f t="shared" si="46"/>
        <v>0</v>
      </c>
      <c r="H94" s="61">
        <f t="shared" si="46"/>
        <v>0</v>
      </c>
      <c r="I94" s="61">
        <f t="shared" si="46"/>
        <v>32944.42</v>
      </c>
      <c r="J94" s="61">
        <f t="shared" si="46"/>
        <v>37903.17</v>
      </c>
      <c r="K94" s="61">
        <f t="shared" si="46"/>
        <v>37903.17</v>
      </c>
    </row>
    <row r="95" spans="1:11" ht="35.25" customHeight="1">
      <c r="A95" s="93" t="s">
        <v>237</v>
      </c>
      <c r="B95" s="71"/>
      <c r="C95" s="44" t="s">
        <v>477</v>
      </c>
      <c r="D95" s="61">
        <f>D111</f>
        <v>70847.59</v>
      </c>
      <c r="E95" s="61">
        <f aca="true" t="shared" si="47" ref="E95:K95">E111</f>
        <v>70847.59</v>
      </c>
      <c r="F95" s="61">
        <f t="shared" si="47"/>
        <v>32944.42</v>
      </c>
      <c r="G95" s="61">
        <f t="shared" si="47"/>
        <v>0</v>
      </c>
      <c r="H95" s="61">
        <f t="shared" si="47"/>
        <v>0</v>
      </c>
      <c r="I95" s="61">
        <f t="shared" si="47"/>
        <v>32944.42</v>
      </c>
      <c r="J95" s="61">
        <f t="shared" si="47"/>
        <v>37903.17</v>
      </c>
      <c r="K95" s="61">
        <f t="shared" si="47"/>
        <v>37903.17</v>
      </c>
    </row>
    <row r="96" spans="1:11" ht="24" customHeight="1">
      <c r="A96" s="94" t="s">
        <v>255</v>
      </c>
      <c r="B96" s="71"/>
      <c r="C96" s="44" t="s">
        <v>178</v>
      </c>
      <c r="D96" s="61">
        <f>D97+D98+D99</f>
        <v>357966604.35</v>
      </c>
      <c r="E96" s="61">
        <f>E97+E98+E99</f>
        <v>357966604.35</v>
      </c>
      <c r="F96" s="61">
        <f aca="true" t="shared" si="48" ref="F96:K96">F97+F98+F99</f>
        <v>336281661.93999994</v>
      </c>
      <c r="G96" s="61">
        <f t="shared" si="48"/>
        <v>0</v>
      </c>
      <c r="H96" s="61">
        <f t="shared" si="48"/>
        <v>0</v>
      </c>
      <c r="I96" s="61">
        <f t="shared" si="48"/>
        <v>336281661.93999994</v>
      </c>
      <c r="J96" s="61">
        <f t="shared" si="48"/>
        <v>21684942.409999993</v>
      </c>
      <c r="K96" s="61">
        <f t="shared" si="48"/>
        <v>21684942.409999993</v>
      </c>
    </row>
    <row r="97" spans="1:11" ht="49.5" customHeight="1">
      <c r="A97" s="94" t="s">
        <v>207</v>
      </c>
      <c r="B97" s="71"/>
      <c r="C97" s="44" t="s">
        <v>179</v>
      </c>
      <c r="D97" s="61">
        <f aca="true" t="shared" si="49" ref="D97:K97">D103+D107+D146+D151+D159+D163</f>
        <v>305494765.5</v>
      </c>
      <c r="E97" s="61">
        <f t="shared" si="49"/>
        <v>305494765.5</v>
      </c>
      <c r="F97" s="61">
        <f t="shared" si="49"/>
        <v>286909992.15999997</v>
      </c>
      <c r="G97" s="61">
        <f t="shared" si="49"/>
        <v>0</v>
      </c>
      <c r="H97" s="61">
        <f t="shared" si="49"/>
        <v>0</v>
      </c>
      <c r="I97" s="61">
        <f t="shared" si="49"/>
        <v>286909992.15999997</v>
      </c>
      <c r="J97" s="61">
        <f t="shared" si="49"/>
        <v>18584773.339999996</v>
      </c>
      <c r="K97" s="61">
        <f t="shared" si="49"/>
        <v>18584773.339999996</v>
      </c>
    </row>
    <row r="98" spans="1:11" ht="18" customHeight="1">
      <c r="A98" s="94" t="s">
        <v>212</v>
      </c>
      <c r="B98" s="71"/>
      <c r="C98" s="229" t="s">
        <v>180</v>
      </c>
      <c r="D98" s="61">
        <f aca="true" t="shared" si="50" ref="D98:K98">D113+D125+D129+D133+D143+D147+D184+D188+D205+D210+D224+D117+D201+D214+D220+D240+D121</f>
        <v>49800488.99</v>
      </c>
      <c r="E98" s="61">
        <f t="shared" si="50"/>
        <v>49800488.99</v>
      </c>
      <c r="F98" s="61">
        <f t="shared" si="50"/>
        <v>46839773.07</v>
      </c>
      <c r="G98" s="61">
        <f t="shared" si="50"/>
        <v>0</v>
      </c>
      <c r="H98" s="61">
        <f t="shared" si="50"/>
        <v>0</v>
      </c>
      <c r="I98" s="61">
        <f t="shared" si="50"/>
        <v>46839773.07</v>
      </c>
      <c r="J98" s="61">
        <f t="shared" si="50"/>
        <v>2960715.919999998</v>
      </c>
      <c r="K98" s="61">
        <f t="shared" si="50"/>
        <v>2960715.919999998</v>
      </c>
    </row>
    <row r="99" spans="1:11" ht="69.75" customHeight="1">
      <c r="A99" s="94" t="s">
        <v>505</v>
      </c>
      <c r="B99" s="71"/>
      <c r="C99" s="44" t="s">
        <v>448</v>
      </c>
      <c r="D99" s="61">
        <f>E99</f>
        <v>2671349.86</v>
      </c>
      <c r="E99" s="61">
        <f>E104+E189+E206</f>
        <v>2671349.86</v>
      </c>
      <c r="F99" s="61">
        <f aca="true" t="shared" si="51" ref="F99:K99">F104+F189+F206</f>
        <v>2531896.71</v>
      </c>
      <c r="G99" s="61">
        <f t="shared" si="51"/>
        <v>0</v>
      </c>
      <c r="H99" s="61">
        <f t="shared" si="51"/>
        <v>0</v>
      </c>
      <c r="I99" s="61">
        <f t="shared" si="51"/>
        <v>2531896.71</v>
      </c>
      <c r="J99" s="61">
        <f t="shared" si="51"/>
        <v>139453.1499999999</v>
      </c>
      <c r="K99" s="61">
        <f t="shared" si="51"/>
        <v>139453.1499999999</v>
      </c>
    </row>
    <row r="100" spans="1:11" ht="4.5" customHeight="1" hidden="1">
      <c r="A100" s="94"/>
      <c r="B100" s="71"/>
      <c r="C100" s="44"/>
      <c r="D100" s="61"/>
      <c r="E100" s="45"/>
      <c r="F100" s="45"/>
      <c r="G100" s="45"/>
      <c r="H100" s="45"/>
      <c r="I100" s="61"/>
      <c r="J100" s="45"/>
      <c r="K100" s="45"/>
    </row>
    <row r="101" spans="1:11" ht="31.5" customHeight="1">
      <c r="A101" s="227" t="s">
        <v>213</v>
      </c>
      <c r="B101" s="70"/>
      <c r="C101" s="90" t="s">
        <v>122</v>
      </c>
      <c r="D101" s="178">
        <f aca="true" t="shared" si="52" ref="D101:K101">D102</f>
        <v>45574084.23</v>
      </c>
      <c r="E101" s="91">
        <f t="shared" si="52"/>
        <v>45574084.23</v>
      </c>
      <c r="F101" s="91">
        <f t="shared" si="52"/>
        <v>45267241.49</v>
      </c>
      <c r="G101" s="91">
        <f t="shared" si="52"/>
        <v>0</v>
      </c>
      <c r="H101" s="91">
        <f t="shared" si="52"/>
        <v>0</v>
      </c>
      <c r="I101" s="178">
        <f t="shared" si="52"/>
        <v>45267241.49</v>
      </c>
      <c r="J101" s="91">
        <f t="shared" si="52"/>
        <v>306842.73999999603</v>
      </c>
      <c r="K101" s="91">
        <f t="shared" si="52"/>
        <v>306842.73999999603</v>
      </c>
    </row>
    <row r="102" spans="1:11" ht="21.75" customHeight="1">
      <c r="A102" s="93" t="s">
        <v>255</v>
      </c>
      <c r="B102" s="71"/>
      <c r="C102" s="44" t="s">
        <v>263</v>
      </c>
      <c r="D102" s="61">
        <f>D103+D104</f>
        <v>45574084.23</v>
      </c>
      <c r="E102" s="45">
        <f aca="true" t="shared" si="53" ref="E102:K102">E103+E104</f>
        <v>45574084.23</v>
      </c>
      <c r="F102" s="45">
        <f t="shared" si="53"/>
        <v>45267241.49</v>
      </c>
      <c r="G102" s="45">
        <f t="shared" si="53"/>
        <v>0</v>
      </c>
      <c r="H102" s="45">
        <f t="shared" si="53"/>
        <v>0</v>
      </c>
      <c r="I102" s="61">
        <f t="shared" si="53"/>
        <v>45267241.49</v>
      </c>
      <c r="J102" s="45">
        <f t="shared" si="53"/>
        <v>306842.73999999603</v>
      </c>
      <c r="K102" s="45">
        <f t="shared" si="53"/>
        <v>306842.73999999603</v>
      </c>
    </row>
    <row r="103" spans="1:11" ht="44.25" customHeight="1">
      <c r="A103" s="94" t="s">
        <v>207</v>
      </c>
      <c r="B103" s="71"/>
      <c r="C103" s="44" t="s">
        <v>123</v>
      </c>
      <c r="D103" s="61">
        <f>E103</f>
        <v>43408146.23</v>
      </c>
      <c r="E103" s="45">
        <v>43408146.23</v>
      </c>
      <c r="F103" s="45">
        <v>43240756.64</v>
      </c>
      <c r="G103" s="45">
        <v>0</v>
      </c>
      <c r="H103" s="45">
        <v>0</v>
      </c>
      <c r="I103" s="61">
        <f>F103</f>
        <v>43240756.64</v>
      </c>
      <c r="J103" s="45">
        <f>D103-I103</f>
        <v>167389.58999999613</v>
      </c>
      <c r="K103" s="45">
        <f>E103-I103</f>
        <v>167389.58999999613</v>
      </c>
    </row>
    <row r="104" spans="1:11" ht="72" customHeight="1">
      <c r="A104" s="94" t="s">
        <v>505</v>
      </c>
      <c r="B104" s="71"/>
      <c r="C104" s="44" t="s">
        <v>409</v>
      </c>
      <c r="D104" s="61">
        <f>E104</f>
        <v>2165938</v>
      </c>
      <c r="E104" s="45">
        <v>2165938</v>
      </c>
      <c r="F104" s="45">
        <v>2026484.85</v>
      </c>
      <c r="G104" s="45">
        <v>0</v>
      </c>
      <c r="H104" s="45">
        <v>0</v>
      </c>
      <c r="I104" s="61">
        <f>F104</f>
        <v>2026484.85</v>
      </c>
      <c r="J104" s="45">
        <f>D104-I104</f>
        <v>139453.1499999999</v>
      </c>
      <c r="K104" s="45">
        <f>E104-I104</f>
        <v>139453.1499999999</v>
      </c>
    </row>
    <row r="105" spans="1:11" ht="156" customHeight="1" hidden="1">
      <c r="A105" s="94" t="s">
        <v>218</v>
      </c>
      <c r="B105" s="228"/>
      <c r="C105" s="90" t="s">
        <v>217</v>
      </c>
      <c r="D105" s="178">
        <f aca="true" t="shared" si="54" ref="D105:K106">D106</f>
        <v>0</v>
      </c>
      <c r="E105" s="91">
        <f t="shared" si="54"/>
        <v>0</v>
      </c>
      <c r="F105" s="91">
        <f t="shared" si="54"/>
        <v>0</v>
      </c>
      <c r="G105" s="91">
        <f t="shared" si="54"/>
        <v>0</v>
      </c>
      <c r="H105" s="91">
        <f t="shared" si="54"/>
        <v>0</v>
      </c>
      <c r="I105" s="178">
        <f t="shared" si="54"/>
        <v>0</v>
      </c>
      <c r="J105" s="91">
        <f t="shared" si="54"/>
        <v>0</v>
      </c>
      <c r="K105" s="91">
        <f t="shared" si="54"/>
        <v>0</v>
      </c>
    </row>
    <row r="106" spans="1:11" ht="22.5" customHeight="1" hidden="1">
      <c r="A106" s="94" t="s">
        <v>255</v>
      </c>
      <c r="B106" s="71"/>
      <c r="C106" s="44" t="s">
        <v>288</v>
      </c>
      <c r="D106" s="61">
        <f>D107</f>
        <v>0</v>
      </c>
      <c r="E106" s="45">
        <f t="shared" si="54"/>
        <v>0</v>
      </c>
      <c r="F106" s="45">
        <f t="shared" si="54"/>
        <v>0</v>
      </c>
      <c r="G106" s="45">
        <f t="shared" si="54"/>
        <v>0</v>
      </c>
      <c r="H106" s="45">
        <f t="shared" si="54"/>
        <v>0</v>
      </c>
      <c r="I106" s="61">
        <f t="shared" si="54"/>
        <v>0</v>
      </c>
      <c r="J106" s="45">
        <f t="shared" si="54"/>
        <v>0</v>
      </c>
      <c r="K106" s="45">
        <f t="shared" si="54"/>
        <v>0</v>
      </c>
    </row>
    <row r="107" spans="1:11" ht="43.5" customHeight="1" hidden="1">
      <c r="A107" s="94" t="s">
        <v>207</v>
      </c>
      <c r="B107" s="71"/>
      <c r="C107" s="44" t="s">
        <v>289</v>
      </c>
      <c r="D107" s="61">
        <f>E107</f>
        <v>0</v>
      </c>
      <c r="E107" s="45">
        <v>0</v>
      </c>
      <c r="F107" s="45">
        <v>0</v>
      </c>
      <c r="G107" s="45">
        <v>0</v>
      </c>
      <c r="H107" s="45">
        <v>0</v>
      </c>
      <c r="I107" s="61">
        <f>F107</f>
        <v>0</v>
      </c>
      <c r="J107" s="45">
        <f>D107-I107</f>
        <v>0</v>
      </c>
      <c r="K107" s="45">
        <f>E107-I107</f>
        <v>0</v>
      </c>
    </row>
    <row r="108" spans="1:11" ht="3.75" customHeight="1">
      <c r="A108" s="94"/>
      <c r="B108" s="71"/>
      <c r="C108" s="44"/>
      <c r="D108" s="61"/>
      <c r="E108" s="45"/>
      <c r="F108" s="45"/>
      <c r="G108" s="45"/>
      <c r="H108" s="45"/>
      <c r="I108" s="61"/>
      <c r="J108" s="45"/>
      <c r="K108" s="45"/>
    </row>
    <row r="109" spans="1:11" ht="31.5">
      <c r="A109" s="227" t="s">
        <v>381</v>
      </c>
      <c r="B109" s="71"/>
      <c r="C109" s="44" t="s">
        <v>377</v>
      </c>
      <c r="D109" s="61">
        <f>D112+D110</f>
        <v>346786.98</v>
      </c>
      <c r="E109" s="45">
        <f>E112+E110</f>
        <v>346786.98</v>
      </c>
      <c r="F109" s="45">
        <f aca="true" t="shared" si="55" ref="F109:K109">F112+F110</f>
        <v>305750.72</v>
      </c>
      <c r="G109" s="45">
        <f t="shared" si="55"/>
        <v>0</v>
      </c>
      <c r="H109" s="45">
        <f t="shared" si="55"/>
        <v>0</v>
      </c>
      <c r="I109" s="61">
        <f t="shared" si="55"/>
        <v>305750.72</v>
      </c>
      <c r="J109" s="45">
        <f t="shared" si="55"/>
        <v>41036.260000000024</v>
      </c>
      <c r="K109" s="45">
        <f t="shared" si="55"/>
        <v>41036.260000000024</v>
      </c>
    </row>
    <row r="110" spans="1:11" ht="12.75">
      <c r="A110" s="93" t="s">
        <v>251</v>
      </c>
      <c r="B110" s="71"/>
      <c r="C110" s="44" t="s">
        <v>480</v>
      </c>
      <c r="D110" s="61">
        <f aca="true" t="shared" si="56" ref="D110:K110">D111</f>
        <v>70847.59</v>
      </c>
      <c r="E110" s="45">
        <f t="shared" si="56"/>
        <v>70847.59</v>
      </c>
      <c r="F110" s="45">
        <f t="shared" si="56"/>
        <v>32944.42</v>
      </c>
      <c r="G110" s="45">
        <f t="shared" si="56"/>
        <v>0</v>
      </c>
      <c r="H110" s="45">
        <f t="shared" si="56"/>
        <v>0</v>
      </c>
      <c r="I110" s="61">
        <f t="shared" si="56"/>
        <v>32944.42</v>
      </c>
      <c r="J110" s="45">
        <f t="shared" si="56"/>
        <v>37903.17</v>
      </c>
      <c r="K110" s="45">
        <f t="shared" si="56"/>
        <v>37903.17</v>
      </c>
    </row>
    <row r="111" spans="1:11" ht="33.75">
      <c r="A111" s="93" t="s">
        <v>237</v>
      </c>
      <c r="B111" s="71"/>
      <c r="C111" s="44" t="s">
        <v>479</v>
      </c>
      <c r="D111" s="61">
        <f>E111</f>
        <v>70847.59</v>
      </c>
      <c r="E111" s="45">
        <v>70847.59</v>
      </c>
      <c r="F111" s="45">
        <v>32944.42</v>
      </c>
      <c r="G111" s="45">
        <v>0</v>
      </c>
      <c r="H111" s="45">
        <v>0</v>
      </c>
      <c r="I111" s="61">
        <f>F111</f>
        <v>32944.42</v>
      </c>
      <c r="J111" s="45">
        <f>D111-I111</f>
        <v>37903.17</v>
      </c>
      <c r="K111" s="45">
        <f>E111-F111</f>
        <v>37903.17</v>
      </c>
    </row>
    <row r="112" spans="1:11" ht="22.5">
      <c r="A112" s="94" t="s">
        <v>255</v>
      </c>
      <c r="B112" s="71"/>
      <c r="C112" s="44" t="s">
        <v>376</v>
      </c>
      <c r="D112" s="61">
        <f>D113</f>
        <v>275939.39</v>
      </c>
      <c r="E112" s="45">
        <f>E113</f>
        <v>275939.39</v>
      </c>
      <c r="F112" s="45">
        <f aca="true" t="shared" si="57" ref="F112:K112">F113</f>
        <v>272806.3</v>
      </c>
      <c r="G112" s="45">
        <f t="shared" si="57"/>
        <v>0</v>
      </c>
      <c r="H112" s="45">
        <f t="shared" si="57"/>
        <v>0</v>
      </c>
      <c r="I112" s="61">
        <f t="shared" si="57"/>
        <v>272806.3</v>
      </c>
      <c r="J112" s="45">
        <f t="shared" si="57"/>
        <v>3133.0900000000256</v>
      </c>
      <c r="K112" s="45">
        <f t="shared" si="57"/>
        <v>3133.0900000000256</v>
      </c>
    </row>
    <row r="113" spans="1:11" ht="12.75">
      <c r="A113" s="94" t="s">
        <v>212</v>
      </c>
      <c r="B113" s="71"/>
      <c r="C113" s="44" t="s">
        <v>375</v>
      </c>
      <c r="D113" s="61">
        <f>E113</f>
        <v>275939.39</v>
      </c>
      <c r="E113" s="45">
        <v>275939.39</v>
      </c>
      <c r="F113" s="45">
        <v>272806.3</v>
      </c>
      <c r="G113" s="45">
        <v>0</v>
      </c>
      <c r="H113" s="45">
        <v>0</v>
      </c>
      <c r="I113" s="61">
        <f>F113</f>
        <v>272806.3</v>
      </c>
      <c r="J113" s="45">
        <f>D113-F113</f>
        <v>3133.0900000000256</v>
      </c>
      <c r="K113" s="45">
        <f>E113-I113</f>
        <v>3133.0900000000256</v>
      </c>
    </row>
    <row r="114" spans="1:11" ht="9.75" customHeight="1">
      <c r="A114" s="94"/>
      <c r="B114" s="71"/>
      <c r="C114" s="44"/>
      <c r="D114" s="61"/>
      <c r="E114" s="45"/>
      <c r="F114" s="45"/>
      <c r="G114" s="45"/>
      <c r="H114" s="45"/>
      <c r="I114" s="61"/>
      <c r="J114" s="45"/>
      <c r="K114" s="45"/>
    </row>
    <row r="115" spans="1:11" ht="31.5">
      <c r="A115" s="227" t="s">
        <v>488</v>
      </c>
      <c r="B115" s="228"/>
      <c r="C115" s="90" t="s">
        <v>545</v>
      </c>
      <c r="D115" s="61">
        <f aca="true" t="shared" si="58" ref="D115:K116">D116</f>
        <v>192780</v>
      </c>
      <c r="E115" s="45">
        <f t="shared" si="58"/>
        <v>192780</v>
      </c>
      <c r="F115" s="45">
        <f t="shared" si="58"/>
        <v>192600</v>
      </c>
      <c r="G115" s="45">
        <f t="shared" si="58"/>
        <v>0</v>
      </c>
      <c r="H115" s="45">
        <f t="shared" si="58"/>
        <v>0</v>
      </c>
      <c r="I115" s="61">
        <f t="shared" si="58"/>
        <v>192600</v>
      </c>
      <c r="J115" s="45">
        <f t="shared" si="58"/>
        <v>180</v>
      </c>
      <c r="K115" s="45">
        <f t="shared" si="58"/>
        <v>180</v>
      </c>
    </row>
    <row r="116" spans="1:11" ht="22.5">
      <c r="A116" s="94" t="s">
        <v>255</v>
      </c>
      <c r="B116" s="71"/>
      <c r="C116" s="44" t="s">
        <v>502</v>
      </c>
      <c r="D116" s="61">
        <f>D117</f>
        <v>192780</v>
      </c>
      <c r="E116" s="45">
        <f t="shared" si="58"/>
        <v>192780</v>
      </c>
      <c r="F116" s="45">
        <f t="shared" si="58"/>
        <v>192600</v>
      </c>
      <c r="G116" s="45">
        <f t="shared" si="58"/>
        <v>0</v>
      </c>
      <c r="H116" s="45">
        <f t="shared" si="58"/>
        <v>0</v>
      </c>
      <c r="I116" s="61">
        <f t="shared" si="58"/>
        <v>192600</v>
      </c>
      <c r="J116" s="45">
        <f t="shared" si="58"/>
        <v>180</v>
      </c>
      <c r="K116" s="45">
        <f t="shared" si="58"/>
        <v>180</v>
      </c>
    </row>
    <row r="117" spans="1:11" ht="12.75">
      <c r="A117" s="94" t="s">
        <v>212</v>
      </c>
      <c r="B117" s="71"/>
      <c r="C117" s="44" t="s">
        <v>503</v>
      </c>
      <c r="D117" s="61">
        <f>E117</f>
        <v>192780</v>
      </c>
      <c r="E117" s="45">
        <v>192780</v>
      </c>
      <c r="F117" s="45">
        <v>192600</v>
      </c>
      <c r="G117" s="45">
        <v>0</v>
      </c>
      <c r="H117" s="45">
        <v>0</v>
      </c>
      <c r="I117" s="61">
        <f>F117</f>
        <v>192600</v>
      </c>
      <c r="J117" s="45">
        <f>D117-I117</f>
        <v>180</v>
      </c>
      <c r="K117" s="45">
        <f>E117-I117</f>
        <v>180</v>
      </c>
    </row>
    <row r="118" spans="1:11" ht="12.75">
      <c r="A118" s="94"/>
      <c r="B118" s="71"/>
      <c r="C118" s="44"/>
      <c r="D118" s="61"/>
      <c r="E118" s="45"/>
      <c r="F118" s="45"/>
      <c r="G118" s="45"/>
      <c r="H118" s="45"/>
      <c r="I118" s="61"/>
      <c r="J118" s="45"/>
      <c r="K118" s="45"/>
    </row>
    <row r="119" spans="1:11" ht="21">
      <c r="A119" s="227" t="s">
        <v>577</v>
      </c>
      <c r="B119" s="228"/>
      <c r="C119" s="44" t="s">
        <v>578</v>
      </c>
      <c r="D119" s="61">
        <f aca="true" t="shared" si="59" ref="D119:K120">D120</f>
        <v>650771</v>
      </c>
      <c r="E119" s="45">
        <f t="shared" si="59"/>
        <v>650771</v>
      </c>
      <c r="F119" s="45">
        <f t="shared" si="59"/>
        <v>650771</v>
      </c>
      <c r="G119" s="45">
        <f t="shared" si="59"/>
        <v>0</v>
      </c>
      <c r="H119" s="45">
        <f t="shared" si="59"/>
        <v>0</v>
      </c>
      <c r="I119" s="61">
        <f t="shared" si="59"/>
        <v>650771</v>
      </c>
      <c r="J119" s="45">
        <f t="shared" si="59"/>
        <v>0</v>
      </c>
      <c r="K119" s="45">
        <f t="shared" si="59"/>
        <v>0</v>
      </c>
    </row>
    <row r="120" spans="1:11" ht="22.5">
      <c r="A120" s="94" t="s">
        <v>255</v>
      </c>
      <c r="B120" s="71"/>
      <c r="C120" s="44" t="s">
        <v>579</v>
      </c>
      <c r="D120" s="61">
        <f>D121</f>
        <v>650771</v>
      </c>
      <c r="E120" s="45">
        <f t="shared" si="59"/>
        <v>650771</v>
      </c>
      <c r="F120" s="45">
        <f t="shared" si="59"/>
        <v>650771</v>
      </c>
      <c r="G120" s="45">
        <f t="shared" si="59"/>
        <v>0</v>
      </c>
      <c r="H120" s="45">
        <f t="shared" si="59"/>
        <v>0</v>
      </c>
      <c r="I120" s="61">
        <f t="shared" si="59"/>
        <v>650771</v>
      </c>
      <c r="J120" s="45">
        <f t="shared" si="59"/>
        <v>0</v>
      </c>
      <c r="K120" s="45">
        <f t="shared" si="59"/>
        <v>0</v>
      </c>
    </row>
    <row r="121" spans="1:11" ht="12.75">
      <c r="A121" s="94" t="s">
        <v>212</v>
      </c>
      <c r="B121" s="71"/>
      <c r="C121" s="44" t="s">
        <v>580</v>
      </c>
      <c r="D121" s="61">
        <f>E121</f>
        <v>650771</v>
      </c>
      <c r="E121" s="45">
        <v>650771</v>
      </c>
      <c r="F121" s="45">
        <v>650771</v>
      </c>
      <c r="G121" s="45">
        <v>0</v>
      </c>
      <c r="H121" s="45">
        <v>0</v>
      </c>
      <c r="I121" s="61">
        <f>F121</f>
        <v>650771</v>
      </c>
      <c r="J121" s="45">
        <f>D121-I121</f>
        <v>0</v>
      </c>
      <c r="K121" s="45">
        <f>E121-I121</f>
        <v>0</v>
      </c>
    </row>
    <row r="122" spans="1:11" ht="12.75">
      <c r="A122" s="94"/>
      <c r="B122" s="71"/>
      <c r="C122" s="44"/>
      <c r="D122" s="61"/>
      <c r="E122" s="45"/>
      <c r="F122" s="45"/>
      <c r="G122" s="45"/>
      <c r="H122" s="45"/>
      <c r="I122" s="61"/>
      <c r="J122" s="45"/>
      <c r="K122" s="45"/>
    </row>
    <row r="123" spans="1:11" ht="21" customHeight="1">
      <c r="A123" s="227" t="s">
        <v>104</v>
      </c>
      <c r="B123" s="228"/>
      <c r="C123" s="44" t="s">
        <v>124</v>
      </c>
      <c r="D123" s="61">
        <f aca="true" t="shared" si="60" ref="D123:K124">D124</f>
        <v>2251200</v>
      </c>
      <c r="E123" s="45">
        <f t="shared" si="60"/>
        <v>2251200</v>
      </c>
      <c r="F123" s="45">
        <f t="shared" si="60"/>
        <v>2251200</v>
      </c>
      <c r="G123" s="45">
        <f t="shared" si="60"/>
        <v>0</v>
      </c>
      <c r="H123" s="45">
        <f t="shared" si="60"/>
        <v>0</v>
      </c>
      <c r="I123" s="61">
        <f t="shared" si="60"/>
        <v>2251200</v>
      </c>
      <c r="J123" s="45">
        <f t="shared" si="60"/>
        <v>0</v>
      </c>
      <c r="K123" s="45">
        <f t="shared" si="60"/>
        <v>0</v>
      </c>
    </row>
    <row r="124" spans="1:11" ht="23.25" customHeight="1">
      <c r="A124" s="94" t="s">
        <v>255</v>
      </c>
      <c r="B124" s="71"/>
      <c r="C124" s="44" t="s">
        <v>264</v>
      </c>
      <c r="D124" s="61">
        <f>D125</f>
        <v>2251200</v>
      </c>
      <c r="E124" s="45">
        <f t="shared" si="60"/>
        <v>2251200</v>
      </c>
      <c r="F124" s="45">
        <f t="shared" si="60"/>
        <v>2251200</v>
      </c>
      <c r="G124" s="45">
        <f t="shared" si="60"/>
        <v>0</v>
      </c>
      <c r="H124" s="45">
        <f t="shared" si="60"/>
        <v>0</v>
      </c>
      <c r="I124" s="61">
        <f t="shared" si="60"/>
        <v>2251200</v>
      </c>
      <c r="J124" s="45">
        <f t="shared" si="60"/>
        <v>0</v>
      </c>
      <c r="K124" s="45">
        <f t="shared" si="60"/>
        <v>0</v>
      </c>
    </row>
    <row r="125" spans="1:11" ht="18.75" customHeight="1">
      <c r="A125" s="94" t="s">
        <v>212</v>
      </c>
      <c r="B125" s="71"/>
      <c r="C125" s="44" t="s">
        <v>125</v>
      </c>
      <c r="D125" s="61">
        <f>E125</f>
        <v>2251200</v>
      </c>
      <c r="E125" s="45">
        <v>2251200</v>
      </c>
      <c r="F125" s="45">
        <v>2251200</v>
      </c>
      <c r="G125" s="45">
        <v>0</v>
      </c>
      <c r="H125" s="45">
        <v>0</v>
      </c>
      <c r="I125" s="61">
        <f>F125</f>
        <v>2251200</v>
      </c>
      <c r="J125" s="45">
        <f>D125-I125</f>
        <v>0</v>
      </c>
      <c r="K125" s="45">
        <f>E125-I125</f>
        <v>0</v>
      </c>
    </row>
    <row r="126" spans="1:11" ht="3" customHeight="1">
      <c r="A126" s="94"/>
      <c r="B126" s="71"/>
      <c r="C126" s="44"/>
      <c r="D126" s="61"/>
      <c r="E126" s="45"/>
      <c r="F126" s="45"/>
      <c r="G126" s="45"/>
      <c r="H126" s="45"/>
      <c r="I126" s="61"/>
      <c r="J126" s="45"/>
      <c r="K126" s="45"/>
    </row>
    <row r="127" spans="1:11" ht="18.75" customHeight="1">
      <c r="A127" s="227" t="s">
        <v>105</v>
      </c>
      <c r="B127" s="228"/>
      <c r="C127" s="44" t="s">
        <v>126</v>
      </c>
      <c r="D127" s="61">
        <f aca="true" t="shared" si="61" ref="D127:K128">D128</f>
        <v>10958328.05</v>
      </c>
      <c r="E127" s="45">
        <f t="shared" si="61"/>
        <v>10958328.05</v>
      </c>
      <c r="F127" s="45">
        <f t="shared" si="61"/>
        <v>10958326.05</v>
      </c>
      <c r="G127" s="45">
        <f t="shared" si="61"/>
        <v>0</v>
      </c>
      <c r="H127" s="45">
        <f t="shared" si="61"/>
        <v>0</v>
      </c>
      <c r="I127" s="61">
        <f t="shared" si="61"/>
        <v>10958326.05</v>
      </c>
      <c r="J127" s="45">
        <f t="shared" si="61"/>
        <v>2</v>
      </c>
      <c r="K127" s="45">
        <f t="shared" si="61"/>
        <v>2</v>
      </c>
    </row>
    <row r="128" spans="1:11" ht="27" customHeight="1">
      <c r="A128" s="93" t="s">
        <v>255</v>
      </c>
      <c r="B128" s="71"/>
      <c r="C128" s="44" t="s">
        <v>265</v>
      </c>
      <c r="D128" s="61">
        <f>D129</f>
        <v>10958328.05</v>
      </c>
      <c r="E128" s="45">
        <f t="shared" si="61"/>
        <v>10958328.05</v>
      </c>
      <c r="F128" s="45">
        <f>F129</f>
        <v>10958326.05</v>
      </c>
      <c r="G128" s="45">
        <f t="shared" si="61"/>
        <v>0</v>
      </c>
      <c r="H128" s="45">
        <f t="shared" si="61"/>
        <v>0</v>
      </c>
      <c r="I128" s="61">
        <f t="shared" si="61"/>
        <v>10958326.05</v>
      </c>
      <c r="J128" s="45">
        <f t="shared" si="61"/>
        <v>2</v>
      </c>
      <c r="K128" s="45">
        <f t="shared" si="61"/>
        <v>2</v>
      </c>
    </row>
    <row r="129" spans="1:11" ht="15.75" customHeight="1">
      <c r="A129" s="94" t="s">
        <v>212</v>
      </c>
      <c r="B129" s="71"/>
      <c r="C129" s="44" t="s">
        <v>127</v>
      </c>
      <c r="D129" s="61">
        <f>E129</f>
        <v>10958328.05</v>
      </c>
      <c r="E129" s="45">
        <v>10958328.05</v>
      </c>
      <c r="F129" s="45">
        <v>10958326.05</v>
      </c>
      <c r="G129" s="45">
        <v>0</v>
      </c>
      <c r="H129" s="45">
        <v>0</v>
      </c>
      <c r="I129" s="61">
        <f>F129</f>
        <v>10958326.05</v>
      </c>
      <c r="J129" s="45">
        <f>D129-I129</f>
        <v>2</v>
      </c>
      <c r="K129" s="45">
        <f>E129-I129</f>
        <v>2</v>
      </c>
    </row>
    <row r="130" spans="1:11" ht="4.5" customHeight="1">
      <c r="A130" s="230"/>
      <c r="B130" s="231"/>
      <c r="C130" s="232"/>
      <c r="D130" s="233"/>
      <c r="E130" s="234"/>
      <c r="F130" s="234"/>
      <c r="G130" s="234"/>
      <c r="H130" s="234"/>
      <c r="I130" s="233"/>
      <c r="J130" s="234"/>
      <c r="K130" s="234"/>
    </row>
    <row r="131" spans="1:11" ht="16.5" customHeight="1">
      <c r="A131" s="227" t="s">
        <v>102</v>
      </c>
      <c r="B131" s="70"/>
      <c r="C131" s="44" t="s">
        <v>128</v>
      </c>
      <c r="D131" s="61">
        <f aca="true" t="shared" si="62" ref="D131:K132">D132</f>
        <v>79430</v>
      </c>
      <c r="E131" s="45">
        <f t="shared" si="62"/>
        <v>79430</v>
      </c>
      <c r="F131" s="45">
        <f t="shared" si="62"/>
        <v>79430</v>
      </c>
      <c r="G131" s="45">
        <f t="shared" si="62"/>
        <v>0</v>
      </c>
      <c r="H131" s="45">
        <f t="shared" si="62"/>
        <v>0</v>
      </c>
      <c r="I131" s="61">
        <f t="shared" si="62"/>
        <v>79430</v>
      </c>
      <c r="J131" s="45">
        <f t="shared" si="62"/>
        <v>0</v>
      </c>
      <c r="K131" s="45">
        <f t="shared" si="62"/>
        <v>0</v>
      </c>
    </row>
    <row r="132" spans="1:11" ht="28.5" customHeight="1">
      <c r="A132" s="93" t="s">
        <v>255</v>
      </c>
      <c r="B132" s="71"/>
      <c r="C132" s="44" t="s">
        <v>266</v>
      </c>
      <c r="D132" s="61">
        <f>D133</f>
        <v>79430</v>
      </c>
      <c r="E132" s="45">
        <f t="shared" si="62"/>
        <v>79430</v>
      </c>
      <c r="F132" s="45">
        <f t="shared" si="62"/>
        <v>79430</v>
      </c>
      <c r="G132" s="45">
        <v>0</v>
      </c>
      <c r="H132" s="45">
        <v>0</v>
      </c>
      <c r="I132" s="61">
        <f t="shared" si="62"/>
        <v>79430</v>
      </c>
      <c r="J132" s="45">
        <f t="shared" si="62"/>
        <v>0</v>
      </c>
      <c r="K132" s="45">
        <f t="shared" si="62"/>
        <v>0</v>
      </c>
    </row>
    <row r="133" spans="1:11" ht="15" customHeight="1">
      <c r="A133" s="94" t="s">
        <v>212</v>
      </c>
      <c r="B133" s="71"/>
      <c r="C133" s="44" t="s">
        <v>129</v>
      </c>
      <c r="D133" s="61">
        <f>E133</f>
        <v>79430</v>
      </c>
      <c r="E133" s="45">
        <v>79430</v>
      </c>
      <c r="F133" s="45">
        <v>79430</v>
      </c>
      <c r="G133" s="45">
        <v>0</v>
      </c>
      <c r="H133" s="45">
        <v>0</v>
      </c>
      <c r="I133" s="61">
        <f>F133</f>
        <v>79430</v>
      </c>
      <c r="J133" s="45">
        <f>D133-I133</f>
        <v>0</v>
      </c>
      <c r="K133" s="45">
        <f>E133-I133</f>
        <v>0</v>
      </c>
    </row>
    <row r="134" spans="1:11" ht="4.5" customHeight="1">
      <c r="A134" s="94"/>
      <c r="B134" s="71"/>
      <c r="C134" s="44"/>
      <c r="D134" s="61"/>
      <c r="E134" s="45"/>
      <c r="F134" s="45"/>
      <c r="G134" s="45"/>
      <c r="H134" s="45"/>
      <c r="I134" s="61"/>
      <c r="J134" s="45"/>
      <c r="K134" s="45"/>
    </row>
    <row r="135" spans="1:11" ht="18" customHeight="1">
      <c r="A135" s="227" t="s">
        <v>106</v>
      </c>
      <c r="B135" s="228"/>
      <c r="C135" s="44" t="s">
        <v>130</v>
      </c>
      <c r="D135" s="61">
        <f aca="true" t="shared" si="63" ref="D135:K136">D136</f>
        <v>650239</v>
      </c>
      <c r="E135" s="45">
        <f t="shared" si="63"/>
        <v>650239</v>
      </c>
      <c r="F135" s="45">
        <f t="shared" si="63"/>
        <v>639101.5</v>
      </c>
      <c r="G135" s="45">
        <f t="shared" si="63"/>
        <v>0</v>
      </c>
      <c r="H135" s="45">
        <f t="shared" si="63"/>
        <v>0</v>
      </c>
      <c r="I135" s="61">
        <f t="shared" si="63"/>
        <v>639101.5</v>
      </c>
      <c r="J135" s="45">
        <f t="shared" si="63"/>
        <v>11137.5</v>
      </c>
      <c r="K135" s="45">
        <f t="shared" si="63"/>
        <v>11137.5</v>
      </c>
    </row>
    <row r="136" spans="1:11" ht="27" customHeight="1">
      <c r="A136" s="94" t="s">
        <v>286</v>
      </c>
      <c r="B136" s="71"/>
      <c r="C136" s="44" t="s">
        <v>267</v>
      </c>
      <c r="D136" s="61">
        <f>E136</f>
        <v>650239</v>
      </c>
      <c r="E136" s="45">
        <f t="shared" si="63"/>
        <v>650239</v>
      </c>
      <c r="F136" s="45">
        <f t="shared" si="63"/>
        <v>639101.5</v>
      </c>
      <c r="G136" s="45">
        <f t="shared" si="63"/>
        <v>0</v>
      </c>
      <c r="H136" s="45">
        <f t="shared" si="63"/>
        <v>0</v>
      </c>
      <c r="I136" s="61">
        <f t="shared" si="63"/>
        <v>639101.5</v>
      </c>
      <c r="J136" s="45">
        <f t="shared" si="63"/>
        <v>11137.5</v>
      </c>
      <c r="K136" s="45">
        <f t="shared" si="63"/>
        <v>11137.5</v>
      </c>
    </row>
    <row r="137" spans="1:11" ht="21.75" customHeight="1">
      <c r="A137" s="94" t="s">
        <v>215</v>
      </c>
      <c r="B137" s="71"/>
      <c r="C137" s="44" t="s">
        <v>131</v>
      </c>
      <c r="D137" s="61">
        <f>E137</f>
        <v>650239</v>
      </c>
      <c r="E137" s="45">
        <v>650239</v>
      </c>
      <c r="F137" s="45">
        <v>639101.5</v>
      </c>
      <c r="G137" s="45">
        <v>0</v>
      </c>
      <c r="H137" s="45">
        <v>0</v>
      </c>
      <c r="I137" s="61">
        <f>F137</f>
        <v>639101.5</v>
      </c>
      <c r="J137" s="45">
        <f>D137-I137</f>
        <v>11137.5</v>
      </c>
      <c r="K137" s="45">
        <f>E137-I137</f>
        <v>11137.5</v>
      </c>
    </row>
    <row r="138" spans="1:11" ht="47.25" customHeight="1" hidden="1">
      <c r="A138" s="227" t="s">
        <v>326</v>
      </c>
      <c r="B138" s="228"/>
      <c r="C138" s="44" t="s">
        <v>327</v>
      </c>
      <c r="D138" s="61">
        <f aca="true" t="shared" si="64" ref="D138:K139">D139</f>
        <v>0</v>
      </c>
      <c r="E138" s="45">
        <f t="shared" si="64"/>
        <v>0</v>
      </c>
      <c r="F138" s="45">
        <f t="shared" si="64"/>
        <v>0</v>
      </c>
      <c r="G138" s="45">
        <f>G139</f>
        <v>0</v>
      </c>
      <c r="H138" s="45">
        <f>H139</f>
        <v>0</v>
      </c>
      <c r="I138" s="61">
        <f>I139</f>
        <v>0</v>
      </c>
      <c r="J138" s="45">
        <f t="shared" si="64"/>
        <v>0</v>
      </c>
      <c r="K138" s="45">
        <f t="shared" si="64"/>
        <v>0</v>
      </c>
    </row>
    <row r="139" spans="1:11" ht="24" customHeight="1" hidden="1">
      <c r="A139" s="94" t="s">
        <v>255</v>
      </c>
      <c r="B139" s="71"/>
      <c r="C139" s="44" t="s">
        <v>328</v>
      </c>
      <c r="D139" s="61">
        <f>D140</f>
        <v>0</v>
      </c>
      <c r="E139" s="45">
        <f t="shared" si="64"/>
        <v>0</v>
      </c>
      <c r="F139" s="45">
        <f t="shared" si="64"/>
        <v>0</v>
      </c>
      <c r="G139" s="45">
        <f t="shared" si="64"/>
        <v>0</v>
      </c>
      <c r="H139" s="45">
        <f t="shared" si="64"/>
        <v>0</v>
      </c>
      <c r="I139" s="61">
        <f t="shared" si="64"/>
        <v>0</v>
      </c>
      <c r="J139" s="45">
        <f t="shared" si="64"/>
        <v>0</v>
      </c>
      <c r="K139" s="45">
        <f t="shared" si="64"/>
        <v>0</v>
      </c>
    </row>
    <row r="140" spans="1:11" ht="44.25" customHeight="1" hidden="1">
      <c r="A140" s="94" t="s">
        <v>207</v>
      </c>
      <c r="B140" s="71"/>
      <c r="C140" s="44" t="s">
        <v>329</v>
      </c>
      <c r="D140" s="61">
        <f>E140</f>
        <v>0</v>
      </c>
      <c r="E140" s="45"/>
      <c r="F140" s="45"/>
      <c r="G140" s="45">
        <v>0</v>
      </c>
      <c r="H140" s="45">
        <v>0</v>
      </c>
      <c r="I140" s="61">
        <f>F140</f>
        <v>0</v>
      </c>
      <c r="J140" s="45">
        <f>D140-I140</f>
        <v>0</v>
      </c>
      <c r="K140" s="45">
        <f>E140-I140</f>
        <v>0</v>
      </c>
    </row>
    <row r="141" spans="1:11" ht="21" customHeight="1">
      <c r="A141" s="227" t="s">
        <v>410</v>
      </c>
      <c r="B141" s="228"/>
      <c r="C141" s="44" t="s">
        <v>411</v>
      </c>
      <c r="D141" s="61">
        <f aca="true" t="shared" si="65" ref="D141:K142">D142</f>
        <v>2100000</v>
      </c>
      <c r="E141" s="45">
        <f t="shared" si="65"/>
        <v>2100000</v>
      </c>
      <c r="F141" s="45">
        <f t="shared" si="65"/>
        <v>2100000</v>
      </c>
      <c r="G141" s="45">
        <f t="shared" si="65"/>
        <v>0</v>
      </c>
      <c r="H141" s="45">
        <f t="shared" si="65"/>
        <v>0</v>
      </c>
      <c r="I141" s="61">
        <f t="shared" si="65"/>
        <v>2100000</v>
      </c>
      <c r="J141" s="45">
        <f t="shared" si="65"/>
        <v>0</v>
      </c>
      <c r="K141" s="45">
        <f t="shared" si="65"/>
        <v>0</v>
      </c>
    </row>
    <row r="142" spans="1:11" ht="24" customHeight="1">
      <c r="A142" s="94" t="s">
        <v>286</v>
      </c>
      <c r="B142" s="71"/>
      <c r="C142" s="44" t="s">
        <v>454</v>
      </c>
      <c r="D142" s="61">
        <f>D143</f>
        <v>2100000</v>
      </c>
      <c r="E142" s="45">
        <f>E143</f>
        <v>2100000</v>
      </c>
      <c r="F142" s="45">
        <f t="shared" si="65"/>
        <v>2100000</v>
      </c>
      <c r="G142" s="45">
        <f t="shared" si="65"/>
        <v>0</v>
      </c>
      <c r="H142" s="45">
        <f t="shared" si="65"/>
        <v>0</v>
      </c>
      <c r="I142" s="61">
        <f t="shared" si="65"/>
        <v>2100000</v>
      </c>
      <c r="J142" s="45">
        <f t="shared" si="65"/>
        <v>0</v>
      </c>
      <c r="K142" s="45">
        <f t="shared" si="65"/>
        <v>0</v>
      </c>
    </row>
    <row r="143" spans="1:11" ht="23.25" customHeight="1">
      <c r="A143" s="94" t="s">
        <v>215</v>
      </c>
      <c r="B143" s="71"/>
      <c r="C143" s="44" t="s">
        <v>453</v>
      </c>
      <c r="D143" s="61">
        <f>E143</f>
        <v>2100000</v>
      </c>
      <c r="E143" s="45">
        <v>2100000</v>
      </c>
      <c r="F143" s="45">
        <v>2100000</v>
      </c>
      <c r="G143" s="45">
        <v>0</v>
      </c>
      <c r="H143" s="45">
        <v>0</v>
      </c>
      <c r="I143" s="61">
        <f>F143</f>
        <v>2100000</v>
      </c>
      <c r="J143" s="45">
        <f>D143-F143</f>
        <v>0</v>
      </c>
      <c r="K143" s="45">
        <f>E143-I143</f>
        <v>0</v>
      </c>
    </row>
    <row r="144" spans="1:11" ht="30" customHeight="1">
      <c r="A144" s="227" t="s">
        <v>405</v>
      </c>
      <c r="B144" s="228"/>
      <c r="C144" s="44" t="s">
        <v>414</v>
      </c>
      <c r="D144" s="61">
        <f aca="true" t="shared" si="66" ref="D144:K144">D145</f>
        <v>248121300</v>
      </c>
      <c r="E144" s="45">
        <f t="shared" si="66"/>
        <v>248121300</v>
      </c>
      <c r="F144" s="45">
        <f t="shared" si="66"/>
        <v>229390915.79</v>
      </c>
      <c r="G144" s="45">
        <f t="shared" si="66"/>
        <v>0</v>
      </c>
      <c r="H144" s="45">
        <f t="shared" si="66"/>
        <v>0</v>
      </c>
      <c r="I144" s="61">
        <f t="shared" si="66"/>
        <v>229390915.79</v>
      </c>
      <c r="J144" s="45">
        <f t="shared" si="66"/>
        <v>18730384.21</v>
      </c>
      <c r="K144" s="45">
        <f t="shared" si="66"/>
        <v>18730384.21</v>
      </c>
    </row>
    <row r="145" spans="1:11" ht="23.25" customHeight="1">
      <c r="A145" s="94" t="s">
        <v>255</v>
      </c>
      <c r="B145" s="71"/>
      <c r="C145" s="44" t="s">
        <v>413</v>
      </c>
      <c r="D145" s="61">
        <f>D146+D147</f>
        <v>248121300</v>
      </c>
      <c r="E145" s="45">
        <f>E146+E147</f>
        <v>248121300</v>
      </c>
      <c r="F145" s="45">
        <f aca="true" t="shared" si="67" ref="F145:K145">F146+F147</f>
        <v>229390915.79</v>
      </c>
      <c r="G145" s="45">
        <f t="shared" si="67"/>
        <v>0</v>
      </c>
      <c r="H145" s="45">
        <f t="shared" si="67"/>
        <v>0</v>
      </c>
      <c r="I145" s="61">
        <f t="shared" si="67"/>
        <v>229390915.79</v>
      </c>
      <c r="J145" s="45">
        <f t="shared" si="67"/>
        <v>18730384.21</v>
      </c>
      <c r="K145" s="45">
        <f t="shared" si="67"/>
        <v>18730384.21</v>
      </c>
    </row>
    <row r="146" spans="1:11" ht="44.25" customHeight="1">
      <c r="A146" s="94" t="s">
        <v>207</v>
      </c>
      <c r="B146" s="71"/>
      <c r="C146" s="44" t="s">
        <v>412</v>
      </c>
      <c r="D146" s="61">
        <f>E146</f>
        <v>242325100</v>
      </c>
      <c r="E146" s="45">
        <v>242325100</v>
      </c>
      <c r="F146" s="45">
        <v>223907716.25</v>
      </c>
      <c r="G146" s="45">
        <v>0</v>
      </c>
      <c r="H146" s="45">
        <v>0</v>
      </c>
      <c r="I146" s="61">
        <f>F146</f>
        <v>223907716.25</v>
      </c>
      <c r="J146" s="45">
        <f>D146-I146</f>
        <v>18417383.75</v>
      </c>
      <c r="K146" s="45">
        <f>E146-I146</f>
        <v>18417383.75</v>
      </c>
    </row>
    <row r="147" spans="1:11" ht="14.25" customHeight="1">
      <c r="A147" s="94" t="s">
        <v>212</v>
      </c>
      <c r="B147" s="71"/>
      <c r="C147" s="44" t="s">
        <v>418</v>
      </c>
      <c r="D147" s="61">
        <f>E147</f>
        <v>5796200</v>
      </c>
      <c r="E147" s="45">
        <v>5796200</v>
      </c>
      <c r="F147" s="45">
        <v>5483199.54</v>
      </c>
      <c r="G147" s="45">
        <v>0</v>
      </c>
      <c r="H147" s="45">
        <v>0</v>
      </c>
      <c r="I147" s="61">
        <f>F147</f>
        <v>5483199.54</v>
      </c>
      <c r="J147" s="45">
        <f>D147-I147</f>
        <v>313000.45999999996</v>
      </c>
      <c r="K147" s="45">
        <f>E147-I147</f>
        <v>313000.45999999996</v>
      </c>
    </row>
    <row r="148" spans="1:11" ht="2.25" customHeight="1">
      <c r="A148" s="71"/>
      <c r="B148" s="71"/>
      <c r="C148" s="44"/>
      <c r="D148" s="61"/>
      <c r="E148" s="45"/>
      <c r="F148" s="45">
        <v>153610379.6</v>
      </c>
      <c r="G148" s="45"/>
      <c r="H148" s="45"/>
      <c r="I148" s="61"/>
      <c r="J148" s="45"/>
      <c r="K148" s="45"/>
    </row>
    <row r="149" spans="1:11" ht="157.5" customHeight="1">
      <c r="A149" s="227" t="s">
        <v>216</v>
      </c>
      <c r="B149" s="228"/>
      <c r="C149" s="90" t="s">
        <v>417</v>
      </c>
      <c r="D149" s="178">
        <f aca="true" t="shared" si="68" ref="D149:K149">D151</f>
        <v>19761519.27</v>
      </c>
      <c r="E149" s="91">
        <f t="shared" si="68"/>
        <v>19761519.27</v>
      </c>
      <c r="F149" s="91">
        <f t="shared" si="68"/>
        <v>19761519.27</v>
      </c>
      <c r="G149" s="91">
        <f t="shared" si="68"/>
        <v>0</v>
      </c>
      <c r="H149" s="91">
        <f t="shared" si="68"/>
        <v>0</v>
      </c>
      <c r="I149" s="178">
        <f t="shared" si="68"/>
        <v>19761519.27</v>
      </c>
      <c r="J149" s="91">
        <f t="shared" si="68"/>
        <v>0</v>
      </c>
      <c r="K149" s="91">
        <f t="shared" si="68"/>
        <v>0</v>
      </c>
    </row>
    <row r="150" spans="1:11" ht="21.75" customHeight="1">
      <c r="A150" s="94" t="s">
        <v>255</v>
      </c>
      <c r="B150" s="71"/>
      <c r="C150" s="44" t="s">
        <v>416</v>
      </c>
      <c r="D150" s="61">
        <f>D151</f>
        <v>19761519.27</v>
      </c>
      <c r="E150" s="45">
        <f aca="true" t="shared" si="69" ref="E150:K150">E151</f>
        <v>19761519.27</v>
      </c>
      <c r="F150" s="45">
        <f t="shared" si="69"/>
        <v>19761519.27</v>
      </c>
      <c r="G150" s="45">
        <f t="shared" si="69"/>
        <v>0</v>
      </c>
      <c r="H150" s="45">
        <f t="shared" si="69"/>
        <v>0</v>
      </c>
      <c r="I150" s="61">
        <f t="shared" si="69"/>
        <v>19761519.27</v>
      </c>
      <c r="J150" s="45">
        <f t="shared" si="69"/>
        <v>0</v>
      </c>
      <c r="K150" s="45">
        <f t="shared" si="69"/>
        <v>0</v>
      </c>
    </row>
    <row r="151" spans="1:11" ht="43.5" customHeight="1">
      <c r="A151" s="94" t="s">
        <v>207</v>
      </c>
      <c r="B151" s="71"/>
      <c r="C151" s="44" t="s">
        <v>415</v>
      </c>
      <c r="D151" s="61">
        <f>E151</f>
        <v>19761519.27</v>
      </c>
      <c r="E151" s="45">
        <v>19761519.27</v>
      </c>
      <c r="F151" s="45">
        <v>19761519.27</v>
      </c>
      <c r="G151" s="45">
        <v>0</v>
      </c>
      <c r="H151" s="45">
        <v>0</v>
      </c>
      <c r="I151" s="61">
        <f>F151</f>
        <v>19761519.27</v>
      </c>
      <c r="J151" s="45">
        <f>D151-I151</f>
        <v>0</v>
      </c>
      <c r="K151" s="45">
        <f>E151-I151</f>
        <v>0</v>
      </c>
    </row>
    <row r="152" spans="1:11" ht="4.5" customHeight="1">
      <c r="A152" s="71"/>
      <c r="B152" s="71"/>
      <c r="C152" s="44"/>
      <c r="D152" s="61"/>
      <c r="E152" s="45"/>
      <c r="F152" s="45"/>
      <c r="G152" s="45"/>
      <c r="H152" s="45"/>
      <c r="I152" s="61"/>
      <c r="J152" s="45"/>
      <c r="K152" s="45"/>
    </row>
    <row r="153" spans="1:11" ht="31.5" customHeight="1" hidden="1">
      <c r="A153" s="228" t="s">
        <v>405</v>
      </c>
      <c r="B153" s="228"/>
      <c r="C153" s="44" t="s">
        <v>414</v>
      </c>
      <c r="D153" s="61">
        <f aca="true" t="shared" si="70" ref="D153:K154">D154</f>
        <v>0</v>
      </c>
      <c r="E153" s="45">
        <f t="shared" si="70"/>
        <v>0</v>
      </c>
      <c r="F153" s="45">
        <f t="shared" si="70"/>
        <v>0</v>
      </c>
      <c r="G153" s="45">
        <f t="shared" si="70"/>
        <v>0</v>
      </c>
      <c r="H153" s="45">
        <f t="shared" si="70"/>
        <v>0</v>
      </c>
      <c r="I153" s="61">
        <f t="shared" si="70"/>
        <v>0</v>
      </c>
      <c r="J153" s="45">
        <f t="shared" si="70"/>
        <v>0</v>
      </c>
      <c r="K153" s="45">
        <f t="shared" si="70"/>
        <v>0</v>
      </c>
    </row>
    <row r="154" spans="1:11" ht="23.25" customHeight="1" hidden="1">
      <c r="A154" s="71" t="s">
        <v>255</v>
      </c>
      <c r="B154" s="71"/>
      <c r="C154" s="44" t="s">
        <v>413</v>
      </c>
      <c r="D154" s="61">
        <f>D155</f>
        <v>0</v>
      </c>
      <c r="E154" s="45">
        <f t="shared" si="70"/>
        <v>0</v>
      </c>
      <c r="F154" s="45">
        <f t="shared" si="70"/>
        <v>0</v>
      </c>
      <c r="G154" s="45">
        <f t="shared" si="70"/>
        <v>0</v>
      </c>
      <c r="H154" s="45">
        <f t="shared" si="70"/>
        <v>0</v>
      </c>
      <c r="I154" s="61">
        <f t="shared" si="70"/>
        <v>0</v>
      </c>
      <c r="J154" s="45">
        <f t="shared" si="70"/>
        <v>0</v>
      </c>
      <c r="K154" s="45">
        <f t="shared" si="70"/>
        <v>0</v>
      </c>
    </row>
    <row r="155" spans="1:11" ht="18.75" customHeight="1" hidden="1">
      <c r="A155" s="71" t="s">
        <v>212</v>
      </c>
      <c r="B155" s="71"/>
      <c r="C155" s="44" t="s">
        <v>418</v>
      </c>
      <c r="D155" s="61">
        <f>E155</f>
        <v>0</v>
      </c>
      <c r="E155" s="45"/>
      <c r="F155" s="45"/>
      <c r="G155" s="45">
        <v>0</v>
      </c>
      <c r="H155" s="45">
        <v>0</v>
      </c>
      <c r="I155" s="61">
        <f>F155</f>
        <v>0</v>
      </c>
      <c r="J155" s="45">
        <f>D155-I155</f>
        <v>0</v>
      </c>
      <c r="K155" s="45">
        <f>E155-I155</f>
        <v>0</v>
      </c>
    </row>
    <row r="156" spans="1:11" ht="0.75" customHeight="1">
      <c r="A156" s="71"/>
      <c r="B156" s="71"/>
      <c r="C156" s="44"/>
      <c r="D156" s="61"/>
      <c r="E156" s="45"/>
      <c r="F156" s="45"/>
      <c r="G156" s="45"/>
      <c r="H156" s="45"/>
      <c r="I156" s="61"/>
      <c r="J156" s="45"/>
      <c r="K156" s="45"/>
    </row>
    <row r="157" spans="1:11" ht="0.75" customHeight="1" hidden="1">
      <c r="A157" s="228" t="s">
        <v>219</v>
      </c>
      <c r="B157" s="228"/>
      <c r="C157" s="44" t="s">
        <v>132</v>
      </c>
      <c r="D157" s="61">
        <f aca="true" t="shared" si="71" ref="D157:K158">D158</f>
        <v>0</v>
      </c>
      <c r="E157" s="45">
        <f t="shared" si="71"/>
        <v>0</v>
      </c>
      <c r="F157" s="45">
        <f t="shared" si="71"/>
        <v>0</v>
      </c>
      <c r="G157" s="45">
        <f t="shared" si="71"/>
        <v>0</v>
      </c>
      <c r="H157" s="45">
        <f t="shared" si="71"/>
        <v>0</v>
      </c>
      <c r="I157" s="61">
        <f t="shared" si="71"/>
        <v>0</v>
      </c>
      <c r="J157" s="45">
        <f t="shared" si="71"/>
        <v>0</v>
      </c>
      <c r="K157" s="45">
        <f t="shared" si="71"/>
        <v>0</v>
      </c>
    </row>
    <row r="158" spans="1:11" ht="21.75" customHeight="1" hidden="1">
      <c r="A158" s="71" t="s">
        <v>255</v>
      </c>
      <c r="B158" s="71"/>
      <c r="C158" s="44" t="s">
        <v>268</v>
      </c>
      <c r="D158" s="61">
        <f>D159</f>
        <v>0</v>
      </c>
      <c r="E158" s="45">
        <f t="shared" si="71"/>
        <v>0</v>
      </c>
      <c r="F158" s="45">
        <f t="shared" si="71"/>
        <v>0</v>
      </c>
      <c r="G158" s="45">
        <f t="shared" si="71"/>
        <v>0</v>
      </c>
      <c r="H158" s="45">
        <f t="shared" si="71"/>
        <v>0</v>
      </c>
      <c r="I158" s="61">
        <f t="shared" si="71"/>
        <v>0</v>
      </c>
      <c r="J158" s="45">
        <f t="shared" si="71"/>
        <v>0</v>
      </c>
      <c r="K158" s="45">
        <f t="shared" si="71"/>
        <v>0</v>
      </c>
    </row>
    <row r="159" spans="1:11" ht="42.75" customHeight="1" hidden="1">
      <c r="A159" s="71" t="s">
        <v>207</v>
      </c>
      <c r="B159" s="71"/>
      <c r="C159" s="44" t="s">
        <v>133</v>
      </c>
      <c r="D159" s="61">
        <f>E159</f>
        <v>0</v>
      </c>
      <c r="E159" s="45">
        <v>0</v>
      </c>
      <c r="F159" s="45">
        <v>0</v>
      </c>
      <c r="G159" s="45">
        <v>0</v>
      </c>
      <c r="H159" s="45">
        <v>0</v>
      </c>
      <c r="I159" s="61">
        <f>F159</f>
        <v>0</v>
      </c>
      <c r="J159" s="45">
        <f>D159-I159</f>
        <v>0</v>
      </c>
      <c r="K159" s="45">
        <f>E159-I159</f>
        <v>0</v>
      </c>
    </row>
    <row r="160" spans="1:11" ht="4.5" customHeight="1" hidden="1">
      <c r="A160" s="71"/>
      <c r="B160" s="71"/>
      <c r="C160" s="44"/>
      <c r="D160" s="61"/>
      <c r="E160" s="45"/>
      <c r="F160" s="45"/>
      <c r="G160" s="45"/>
      <c r="H160" s="45"/>
      <c r="I160" s="61"/>
      <c r="J160" s="45"/>
      <c r="K160" s="45"/>
    </row>
    <row r="161" spans="1:11" ht="1.5" customHeight="1" hidden="1">
      <c r="A161" s="228" t="s">
        <v>107</v>
      </c>
      <c r="B161" s="228"/>
      <c r="C161" s="44" t="s">
        <v>134</v>
      </c>
      <c r="D161" s="61">
        <f aca="true" t="shared" si="72" ref="D161:K162">D162</f>
        <v>0</v>
      </c>
      <c r="E161" s="45">
        <f t="shared" si="72"/>
        <v>0</v>
      </c>
      <c r="F161" s="45">
        <f t="shared" si="72"/>
        <v>0</v>
      </c>
      <c r="G161" s="45">
        <f t="shared" si="72"/>
        <v>0</v>
      </c>
      <c r="H161" s="45">
        <f t="shared" si="72"/>
        <v>0</v>
      </c>
      <c r="I161" s="61">
        <f t="shared" si="72"/>
        <v>0</v>
      </c>
      <c r="J161" s="45">
        <f t="shared" si="72"/>
        <v>0</v>
      </c>
      <c r="K161" s="45">
        <f t="shared" si="72"/>
        <v>0</v>
      </c>
    </row>
    <row r="162" spans="1:11" ht="21.75" customHeight="1" hidden="1">
      <c r="A162" s="71" t="s">
        <v>255</v>
      </c>
      <c r="B162" s="71"/>
      <c r="C162" s="44" t="s">
        <v>269</v>
      </c>
      <c r="D162" s="61">
        <f>D163</f>
        <v>0</v>
      </c>
      <c r="E162" s="45">
        <f t="shared" si="72"/>
        <v>0</v>
      </c>
      <c r="F162" s="45">
        <f t="shared" si="72"/>
        <v>0</v>
      </c>
      <c r="G162" s="45">
        <f t="shared" si="72"/>
        <v>0</v>
      </c>
      <c r="H162" s="45">
        <f t="shared" si="72"/>
        <v>0</v>
      </c>
      <c r="I162" s="61">
        <f t="shared" si="72"/>
        <v>0</v>
      </c>
      <c r="J162" s="45">
        <f t="shared" si="72"/>
        <v>0</v>
      </c>
      <c r="K162" s="45">
        <f t="shared" si="72"/>
        <v>0</v>
      </c>
    </row>
    <row r="163" spans="1:11" ht="44.25" customHeight="1" hidden="1">
      <c r="A163" s="71" t="s">
        <v>207</v>
      </c>
      <c r="B163" s="71"/>
      <c r="C163" s="44" t="s">
        <v>135</v>
      </c>
      <c r="D163" s="61">
        <f>E163</f>
        <v>0</v>
      </c>
      <c r="E163" s="45">
        <v>0</v>
      </c>
      <c r="F163" s="45">
        <v>0</v>
      </c>
      <c r="G163" s="45">
        <v>0</v>
      </c>
      <c r="H163" s="45">
        <v>0</v>
      </c>
      <c r="I163" s="61">
        <f>F163</f>
        <v>0</v>
      </c>
      <c r="J163" s="45">
        <f>D163-I163</f>
        <v>0</v>
      </c>
      <c r="K163" s="45">
        <f>E163-I163</f>
        <v>0</v>
      </c>
    </row>
    <row r="164" spans="1:11" ht="1.5" customHeight="1" hidden="1">
      <c r="A164" s="71"/>
      <c r="B164" s="71"/>
      <c r="C164" s="44"/>
      <c r="D164" s="61"/>
      <c r="E164" s="45"/>
      <c r="F164" s="45">
        <v>0</v>
      </c>
      <c r="G164" s="45"/>
      <c r="H164" s="45"/>
      <c r="I164" s="61"/>
      <c r="J164" s="45"/>
      <c r="K164" s="45"/>
    </row>
    <row r="165" spans="1:11" ht="42" customHeight="1" hidden="1">
      <c r="A165" s="228" t="s">
        <v>108</v>
      </c>
      <c r="B165" s="228"/>
      <c r="C165" s="44" t="s">
        <v>136</v>
      </c>
      <c r="D165" s="61">
        <f aca="true" t="shared" si="73" ref="D165:K165">D166+D169</f>
        <v>0</v>
      </c>
      <c r="E165" s="45">
        <f t="shared" si="73"/>
        <v>0</v>
      </c>
      <c r="F165" s="45">
        <f t="shared" si="73"/>
        <v>0</v>
      </c>
      <c r="G165" s="45">
        <f>G166+G169</f>
        <v>0</v>
      </c>
      <c r="H165" s="45">
        <f>H166+H169</f>
        <v>0</v>
      </c>
      <c r="I165" s="61">
        <f>I166+I169</f>
        <v>0</v>
      </c>
      <c r="J165" s="45">
        <f t="shared" si="73"/>
        <v>0</v>
      </c>
      <c r="K165" s="45">
        <f t="shared" si="73"/>
        <v>0</v>
      </c>
    </row>
    <row r="166" spans="1:11" ht="22.5" customHeight="1" hidden="1">
      <c r="A166" s="71" t="s">
        <v>255</v>
      </c>
      <c r="B166" s="71"/>
      <c r="C166" s="44" t="s">
        <v>303</v>
      </c>
      <c r="D166" s="61">
        <f>D167</f>
        <v>0</v>
      </c>
      <c r="E166" s="45">
        <f>E167</f>
        <v>0</v>
      </c>
      <c r="F166" s="45">
        <f aca="true" t="shared" si="74" ref="F166:K166">F167</f>
        <v>0</v>
      </c>
      <c r="G166" s="45">
        <f t="shared" si="74"/>
        <v>0</v>
      </c>
      <c r="H166" s="45">
        <f t="shared" si="74"/>
        <v>0</v>
      </c>
      <c r="I166" s="61">
        <f t="shared" si="74"/>
        <v>0</v>
      </c>
      <c r="J166" s="45">
        <f t="shared" si="74"/>
        <v>0</v>
      </c>
      <c r="K166" s="45">
        <f t="shared" si="74"/>
        <v>0</v>
      </c>
    </row>
    <row r="167" spans="1:11" ht="21.75" customHeight="1" hidden="1">
      <c r="A167" s="71" t="s">
        <v>232</v>
      </c>
      <c r="B167" s="71"/>
      <c r="C167" s="44" t="s">
        <v>300</v>
      </c>
      <c r="D167" s="61">
        <f>E167</f>
        <v>0</v>
      </c>
      <c r="E167" s="45"/>
      <c r="F167" s="45"/>
      <c r="G167" s="45">
        <v>0</v>
      </c>
      <c r="H167" s="45">
        <v>0</v>
      </c>
      <c r="I167" s="61">
        <f>F167</f>
        <v>0</v>
      </c>
      <c r="J167" s="45">
        <f>D167-I167</f>
        <v>0</v>
      </c>
      <c r="K167" s="45">
        <f>E167-I167</f>
        <v>0</v>
      </c>
    </row>
    <row r="168" spans="1:11" ht="23.25" customHeight="1" hidden="1">
      <c r="A168" s="71" t="s">
        <v>215</v>
      </c>
      <c r="B168" s="71"/>
      <c r="C168" s="44" t="s">
        <v>301</v>
      </c>
      <c r="D168" s="61">
        <f>E168</f>
        <v>0</v>
      </c>
      <c r="E168" s="45"/>
      <c r="F168" s="45">
        <v>0</v>
      </c>
      <c r="G168" s="45">
        <v>0</v>
      </c>
      <c r="H168" s="45">
        <v>0</v>
      </c>
      <c r="I168" s="61">
        <f>F168</f>
        <v>0</v>
      </c>
      <c r="J168" s="45">
        <f>D168-I168</f>
        <v>0</v>
      </c>
      <c r="K168" s="45">
        <f>E168-I168</f>
        <v>0</v>
      </c>
    </row>
    <row r="169" spans="1:11" ht="21.75" customHeight="1" hidden="1">
      <c r="A169" s="71" t="s">
        <v>255</v>
      </c>
      <c r="B169" s="71"/>
      <c r="C169" s="44" t="s">
        <v>270</v>
      </c>
      <c r="D169" s="61">
        <f aca="true" t="shared" si="75" ref="D169:K169">D170</f>
        <v>0</v>
      </c>
      <c r="E169" s="45">
        <f t="shared" si="75"/>
        <v>0</v>
      </c>
      <c r="F169" s="45">
        <f>F170</f>
        <v>0</v>
      </c>
      <c r="G169" s="45">
        <f t="shared" si="75"/>
        <v>0</v>
      </c>
      <c r="H169" s="45">
        <f t="shared" si="75"/>
        <v>0</v>
      </c>
      <c r="I169" s="61">
        <f t="shared" si="75"/>
        <v>0</v>
      </c>
      <c r="J169" s="45">
        <f t="shared" si="75"/>
        <v>0</v>
      </c>
      <c r="K169" s="45">
        <f t="shared" si="75"/>
        <v>0</v>
      </c>
    </row>
    <row r="170" spans="1:11" ht="15" customHeight="1" hidden="1">
      <c r="A170" s="71" t="s">
        <v>212</v>
      </c>
      <c r="B170" s="71"/>
      <c r="C170" s="44" t="s">
        <v>137</v>
      </c>
      <c r="D170" s="61">
        <f>E170</f>
        <v>0</v>
      </c>
      <c r="E170" s="45">
        <v>0</v>
      </c>
      <c r="F170" s="45">
        <v>0</v>
      </c>
      <c r="G170" s="45">
        <v>0</v>
      </c>
      <c r="H170" s="45">
        <v>0</v>
      </c>
      <c r="I170" s="61">
        <f>F170</f>
        <v>0</v>
      </c>
      <c r="J170" s="45">
        <f>D170-I170</f>
        <v>0</v>
      </c>
      <c r="K170" s="45">
        <f>E170-I170</f>
        <v>0</v>
      </c>
    </row>
    <row r="171" spans="1:11" ht="4.5" customHeight="1" hidden="1">
      <c r="A171" s="71"/>
      <c r="B171" s="71"/>
      <c r="C171" s="44"/>
      <c r="D171" s="61"/>
      <c r="E171" s="45"/>
      <c r="F171" s="45"/>
      <c r="G171" s="45"/>
      <c r="H171" s="45"/>
      <c r="I171" s="61"/>
      <c r="J171" s="45"/>
      <c r="K171" s="45"/>
    </row>
    <row r="172" spans="1:11" ht="30.75" customHeight="1" hidden="1">
      <c r="A172" s="228" t="s">
        <v>311</v>
      </c>
      <c r="B172" s="228"/>
      <c r="C172" s="44" t="s">
        <v>312</v>
      </c>
      <c r="D172" s="61">
        <f aca="true" t="shared" si="76" ref="D172:K173">D173</f>
        <v>0</v>
      </c>
      <c r="E172" s="45">
        <f t="shared" si="76"/>
        <v>0</v>
      </c>
      <c r="F172" s="45">
        <f t="shared" si="76"/>
        <v>0</v>
      </c>
      <c r="G172" s="45">
        <f t="shared" si="76"/>
        <v>0</v>
      </c>
      <c r="H172" s="45">
        <f t="shared" si="76"/>
        <v>0</v>
      </c>
      <c r="I172" s="61">
        <f t="shared" si="76"/>
        <v>0</v>
      </c>
      <c r="J172" s="45">
        <f t="shared" si="76"/>
        <v>0</v>
      </c>
      <c r="K172" s="45">
        <f t="shared" si="76"/>
        <v>0</v>
      </c>
    </row>
    <row r="173" spans="1:11" ht="23.25" customHeight="1" hidden="1">
      <c r="A173" s="71" t="s">
        <v>255</v>
      </c>
      <c r="B173" s="71"/>
      <c r="C173" s="44" t="s">
        <v>335</v>
      </c>
      <c r="D173" s="61">
        <f>E174</f>
        <v>0</v>
      </c>
      <c r="E173" s="45">
        <f>E174</f>
        <v>0</v>
      </c>
      <c r="F173" s="45">
        <f>F174</f>
        <v>0</v>
      </c>
      <c r="G173" s="45">
        <f t="shared" si="76"/>
        <v>0</v>
      </c>
      <c r="H173" s="45">
        <f t="shared" si="76"/>
        <v>0</v>
      </c>
      <c r="I173" s="61">
        <f t="shared" si="76"/>
        <v>0</v>
      </c>
      <c r="J173" s="45">
        <f>D173-I173</f>
        <v>0</v>
      </c>
      <c r="K173" s="45">
        <f>E173-I173</f>
        <v>0</v>
      </c>
    </row>
    <row r="174" spans="1:11" ht="35.25" customHeight="1" hidden="1">
      <c r="A174" s="71" t="s">
        <v>215</v>
      </c>
      <c r="B174" s="71"/>
      <c r="C174" s="44" t="s">
        <v>334</v>
      </c>
      <c r="D174" s="61">
        <f>E174</f>
        <v>0</v>
      </c>
      <c r="E174" s="45">
        <v>0</v>
      </c>
      <c r="F174" s="45">
        <v>0</v>
      </c>
      <c r="G174" s="45">
        <v>0</v>
      </c>
      <c r="H174" s="45">
        <v>0</v>
      </c>
      <c r="I174" s="61">
        <f>F174</f>
        <v>0</v>
      </c>
      <c r="J174" s="45">
        <f>D174-I174</f>
        <v>0</v>
      </c>
      <c r="K174" s="45">
        <f>E174-I174</f>
        <v>0</v>
      </c>
    </row>
    <row r="175" spans="1:11" ht="2.25" customHeight="1" hidden="1">
      <c r="A175" s="71"/>
      <c r="B175" s="71"/>
      <c r="C175" s="44"/>
      <c r="D175" s="61"/>
      <c r="E175" s="45"/>
      <c r="F175" s="45"/>
      <c r="G175" s="45"/>
      <c r="H175" s="45"/>
      <c r="I175" s="61"/>
      <c r="J175" s="45"/>
      <c r="K175" s="45"/>
    </row>
    <row r="176" spans="1:11" ht="74.25" customHeight="1" hidden="1">
      <c r="A176" s="228" t="s">
        <v>220</v>
      </c>
      <c r="B176" s="228"/>
      <c r="C176" s="44" t="s">
        <v>142</v>
      </c>
      <c r="D176" s="61">
        <f aca="true" t="shared" si="77" ref="D176:K177">D177</f>
        <v>0</v>
      </c>
      <c r="E176" s="45">
        <f t="shared" si="77"/>
        <v>0</v>
      </c>
      <c r="F176" s="45">
        <f t="shared" si="77"/>
        <v>0</v>
      </c>
      <c r="G176" s="45">
        <f t="shared" si="77"/>
        <v>0</v>
      </c>
      <c r="H176" s="45">
        <f t="shared" si="77"/>
        <v>0</v>
      </c>
      <c r="I176" s="61">
        <f t="shared" si="77"/>
        <v>0</v>
      </c>
      <c r="J176" s="45">
        <f t="shared" si="77"/>
        <v>0</v>
      </c>
      <c r="K176" s="45">
        <f t="shared" si="77"/>
        <v>0</v>
      </c>
    </row>
    <row r="177" spans="1:11" ht="21.75" customHeight="1" hidden="1">
      <c r="A177" s="71" t="s">
        <v>255</v>
      </c>
      <c r="B177" s="71"/>
      <c r="C177" s="44" t="s">
        <v>273</v>
      </c>
      <c r="D177" s="61">
        <f>D178</f>
        <v>0</v>
      </c>
      <c r="E177" s="45">
        <f t="shared" si="77"/>
        <v>0</v>
      </c>
      <c r="F177" s="45">
        <f t="shared" si="77"/>
        <v>0</v>
      </c>
      <c r="G177" s="45">
        <f t="shared" si="77"/>
        <v>0</v>
      </c>
      <c r="H177" s="45">
        <f t="shared" si="77"/>
        <v>0</v>
      </c>
      <c r="I177" s="61">
        <f t="shared" si="77"/>
        <v>0</v>
      </c>
      <c r="J177" s="45">
        <f t="shared" si="77"/>
        <v>0</v>
      </c>
      <c r="K177" s="45">
        <f t="shared" si="77"/>
        <v>0</v>
      </c>
    </row>
    <row r="178" spans="1:11" ht="18" customHeight="1" hidden="1">
      <c r="A178" s="71" t="s">
        <v>212</v>
      </c>
      <c r="B178" s="71"/>
      <c r="C178" s="44" t="s">
        <v>143</v>
      </c>
      <c r="D178" s="61">
        <f>E178</f>
        <v>0</v>
      </c>
      <c r="E178" s="45">
        <v>0</v>
      </c>
      <c r="F178" s="45">
        <v>0</v>
      </c>
      <c r="G178" s="45">
        <v>0</v>
      </c>
      <c r="H178" s="45">
        <v>0</v>
      </c>
      <c r="I178" s="61">
        <f>F178</f>
        <v>0</v>
      </c>
      <c r="J178" s="45">
        <f>D178-I178</f>
        <v>0</v>
      </c>
      <c r="K178" s="45">
        <f>E178-I178</f>
        <v>0</v>
      </c>
    </row>
    <row r="179" spans="1:11" ht="4.5" customHeight="1">
      <c r="A179" s="71"/>
      <c r="B179" s="71"/>
      <c r="C179" s="44"/>
      <c r="D179" s="61"/>
      <c r="E179" s="45"/>
      <c r="F179" s="45"/>
      <c r="G179" s="45"/>
      <c r="H179" s="45"/>
      <c r="I179" s="61"/>
      <c r="J179" s="45"/>
      <c r="K179" s="45"/>
    </row>
    <row r="180" spans="1:11" ht="20.25" customHeight="1">
      <c r="A180" s="227" t="s">
        <v>109</v>
      </c>
      <c r="B180" s="228"/>
      <c r="C180" s="44" t="s">
        <v>138</v>
      </c>
      <c r="D180" s="61">
        <f aca="true" t="shared" si="78" ref="D180:K180">D181+D183</f>
        <v>1233398</v>
      </c>
      <c r="E180" s="45">
        <f t="shared" si="78"/>
        <v>1233398</v>
      </c>
      <c r="F180" s="45">
        <f t="shared" si="78"/>
        <v>1206598</v>
      </c>
      <c r="G180" s="45">
        <f>G181+G183</f>
        <v>0</v>
      </c>
      <c r="H180" s="45">
        <f>H181+H183</f>
        <v>0</v>
      </c>
      <c r="I180" s="61">
        <f>I181+I183</f>
        <v>1206598</v>
      </c>
      <c r="J180" s="45">
        <f t="shared" si="78"/>
        <v>26800</v>
      </c>
      <c r="K180" s="45">
        <f t="shared" si="78"/>
        <v>26800</v>
      </c>
    </row>
    <row r="181" spans="1:11" ht="23.25" customHeight="1" hidden="1">
      <c r="A181" s="94" t="s">
        <v>255</v>
      </c>
      <c r="B181" s="71"/>
      <c r="C181" s="44" t="s">
        <v>304</v>
      </c>
      <c r="D181" s="61">
        <f>D182</f>
        <v>0</v>
      </c>
      <c r="E181" s="45">
        <f>E182</f>
        <v>0</v>
      </c>
      <c r="F181" s="45">
        <f>F182</f>
        <v>0</v>
      </c>
      <c r="G181" s="45">
        <v>0</v>
      </c>
      <c r="H181" s="45">
        <v>0</v>
      </c>
      <c r="I181" s="61">
        <f>F181</f>
        <v>0</v>
      </c>
      <c r="J181" s="45">
        <f>D181-I181</f>
        <v>0</v>
      </c>
      <c r="K181" s="45">
        <f>E181-I181</f>
        <v>0</v>
      </c>
    </row>
    <row r="182" spans="1:11" ht="22.5" customHeight="1" hidden="1">
      <c r="A182" s="94" t="s">
        <v>215</v>
      </c>
      <c r="B182" s="71"/>
      <c r="C182" s="44" t="s">
        <v>302</v>
      </c>
      <c r="D182" s="61">
        <f>E182</f>
        <v>0</v>
      </c>
      <c r="E182" s="45"/>
      <c r="F182" s="45"/>
      <c r="G182" s="45">
        <v>0</v>
      </c>
      <c r="H182" s="45">
        <v>0</v>
      </c>
      <c r="I182" s="61">
        <f>F182</f>
        <v>0</v>
      </c>
      <c r="J182" s="45">
        <f>D182-I182</f>
        <v>0</v>
      </c>
      <c r="K182" s="45">
        <f>E182-I182</f>
        <v>0</v>
      </c>
    </row>
    <row r="183" spans="1:11" ht="24" customHeight="1">
      <c r="A183" s="94" t="s">
        <v>255</v>
      </c>
      <c r="B183" s="71"/>
      <c r="C183" s="44" t="s">
        <v>271</v>
      </c>
      <c r="D183" s="61">
        <f>E183</f>
        <v>1233398</v>
      </c>
      <c r="E183" s="45">
        <f aca="true" t="shared" si="79" ref="E183:K183">E184</f>
        <v>1233398</v>
      </c>
      <c r="F183" s="45">
        <f t="shared" si="79"/>
        <v>1206598</v>
      </c>
      <c r="G183" s="45">
        <f t="shared" si="79"/>
        <v>0</v>
      </c>
      <c r="H183" s="45">
        <f t="shared" si="79"/>
        <v>0</v>
      </c>
      <c r="I183" s="61">
        <f t="shared" si="79"/>
        <v>1206598</v>
      </c>
      <c r="J183" s="45">
        <f t="shared" si="79"/>
        <v>26800</v>
      </c>
      <c r="K183" s="45">
        <f t="shared" si="79"/>
        <v>26800</v>
      </c>
    </row>
    <row r="184" spans="1:11" ht="15.75" customHeight="1">
      <c r="A184" s="94" t="s">
        <v>212</v>
      </c>
      <c r="B184" s="71"/>
      <c r="C184" s="44" t="s">
        <v>139</v>
      </c>
      <c r="D184" s="61">
        <f>E184</f>
        <v>1233398</v>
      </c>
      <c r="E184" s="45">
        <v>1233398</v>
      </c>
      <c r="F184" s="45">
        <v>1206598</v>
      </c>
      <c r="G184" s="45">
        <v>0</v>
      </c>
      <c r="H184" s="45">
        <v>0</v>
      </c>
      <c r="I184" s="61">
        <f>F184</f>
        <v>1206598</v>
      </c>
      <c r="J184" s="45">
        <f>D184-I184</f>
        <v>26800</v>
      </c>
      <c r="K184" s="45">
        <f>E184-I184</f>
        <v>26800</v>
      </c>
    </row>
    <row r="185" spans="1:11" ht="4.5" customHeight="1">
      <c r="A185" s="94"/>
      <c r="B185" s="71"/>
      <c r="C185" s="44"/>
      <c r="D185" s="61"/>
      <c r="E185" s="45"/>
      <c r="F185" s="45"/>
      <c r="G185" s="45"/>
      <c r="H185" s="45"/>
      <c r="I185" s="61"/>
      <c r="J185" s="45"/>
      <c r="K185" s="45"/>
    </row>
    <row r="186" spans="1:11" ht="30.75" customHeight="1">
      <c r="A186" s="227" t="s">
        <v>221</v>
      </c>
      <c r="B186" s="71"/>
      <c r="C186" s="90" t="s">
        <v>421</v>
      </c>
      <c r="D186" s="178">
        <f>D187</f>
        <v>8260000</v>
      </c>
      <c r="E186" s="91">
        <f aca="true" t="shared" si="80" ref="E186:K186">E187</f>
        <v>8260000</v>
      </c>
      <c r="F186" s="91">
        <f t="shared" si="80"/>
        <v>6600856.07</v>
      </c>
      <c r="G186" s="91">
        <f t="shared" si="80"/>
        <v>0</v>
      </c>
      <c r="H186" s="91">
        <f t="shared" si="80"/>
        <v>0</v>
      </c>
      <c r="I186" s="178">
        <f t="shared" si="80"/>
        <v>6600856.07</v>
      </c>
      <c r="J186" s="91">
        <f t="shared" si="80"/>
        <v>1659143.9299999997</v>
      </c>
      <c r="K186" s="91">
        <f t="shared" si="80"/>
        <v>1659143.9299999997</v>
      </c>
    </row>
    <row r="187" spans="1:11" ht="22.5" customHeight="1">
      <c r="A187" s="94" t="s">
        <v>255</v>
      </c>
      <c r="B187" s="71"/>
      <c r="C187" s="44" t="s">
        <v>419</v>
      </c>
      <c r="D187" s="61">
        <f>D188+D189</f>
        <v>8260000</v>
      </c>
      <c r="E187" s="45">
        <f aca="true" t="shared" si="81" ref="E187:K187">E188+E189</f>
        <v>8260000</v>
      </c>
      <c r="F187" s="45">
        <f t="shared" si="81"/>
        <v>6600856.07</v>
      </c>
      <c r="G187" s="45">
        <f t="shared" si="81"/>
        <v>0</v>
      </c>
      <c r="H187" s="45">
        <f t="shared" si="81"/>
        <v>0</v>
      </c>
      <c r="I187" s="61">
        <f t="shared" si="81"/>
        <v>6600856.07</v>
      </c>
      <c r="J187" s="45">
        <f t="shared" si="81"/>
        <v>1659143.9299999997</v>
      </c>
      <c r="K187" s="45">
        <f t="shared" si="81"/>
        <v>1659143.9299999997</v>
      </c>
    </row>
    <row r="188" spans="1:11" ht="14.25" customHeight="1">
      <c r="A188" s="94" t="s">
        <v>212</v>
      </c>
      <c r="B188" s="71"/>
      <c r="C188" s="44" t="s">
        <v>420</v>
      </c>
      <c r="D188" s="61">
        <f>E188</f>
        <v>8128567</v>
      </c>
      <c r="E188" s="45">
        <v>8128567</v>
      </c>
      <c r="F188" s="45">
        <v>6469423.07</v>
      </c>
      <c r="G188" s="45">
        <v>0</v>
      </c>
      <c r="H188" s="45">
        <v>0</v>
      </c>
      <c r="I188" s="61">
        <f>F188</f>
        <v>6469423.07</v>
      </c>
      <c r="J188" s="45">
        <f>D188-I188</f>
        <v>1659143.9299999997</v>
      </c>
      <c r="K188" s="45">
        <f>E188-I188</f>
        <v>1659143.9299999997</v>
      </c>
    </row>
    <row r="189" spans="1:11" ht="67.5">
      <c r="A189" s="94" t="s">
        <v>505</v>
      </c>
      <c r="B189" s="71"/>
      <c r="C189" s="44" t="s">
        <v>489</v>
      </c>
      <c r="D189" s="61">
        <f>E189</f>
        <v>131433</v>
      </c>
      <c r="E189" s="45">
        <v>131433</v>
      </c>
      <c r="F189" s="45">
        <v>131433</v>
      </c>
      <c r="G189" s="45">
        <v>0</v>
      </c>
      <c r="H189" s="45">
        <v>0</v>
      </c>
      <c r="I189" s="61">
        <f>F189</f>
        <v>131433</v>
      </c>
      <c r="J189" s="45">
        <f>D189-I189</f>
        <v>0</v>
      </c>
      <c r="K189" s="45">
        <f>E189-I189</f>
        <v>0</v>
      </c>
    </row>
    <row r="190" spans="1:11" s="57" customFormat="1" ht="9" customHeight="1">
      <c r="A190" s="94"/>
      <c r="B190" s="71"/>
      <c r="C190" s="44"/>
      <c r="D190" s="61"/>
      <c r="E190" s="45"/>
      <c r="F190" s="45"/>
      <c r="G190" s="45"/>
      <c r="H190" s="45"/>
      <c r="I190" s="61"/>
      <c r="J190" s="45"/>
      <c r="K190" s="45"/>
    </row>
    <row r="191" spans="1:11" ht="30" customHeight="1" hidden="1">
      <c r="A191" s="227" t="s">
        <v>349</v>
      </c>
      <c r="B191" s="228"/>
      <c r="C191" s="44" t="s">
        <v>350</v>
      </c>
      <c r="D191" s="61">
        <f aca="true" t="shared" si="82" ref="D191:K192">D192</f>
        <v>0</v>
      </c>
      <c r="E191" s="45">
        <f t="shared" si="82"/>
        <v>0</v>
      </c>
      <c r="F191" s="45">
        <f t="shared" si="82"/>
        <v>0</v>
      </c>
      <c r="G191" s="45">
        <f t="shared" si="82"/>
        <v>0</v>
      </c>
      <c r="H191" s="45">
        <f t="shared" si="82"/>
        <v>0</v>
      </c>
      <c r="I191" s="61">
        <f t="shared" si="82"/>
        <v>0</v>
      </c>
      <c r="J191" s="45">
        <f t="shared" si="82"/>
        <v>0</v>
      </c>
      <c r="K191" s="45">
        <f t="shared" si="82"/>
        <v>0</v>
      </c>
    </row>
    <row r="192" spans="1:11" ht="24" customHeight="1" hidden="1">
      <c r="A192" s="94" t="s">
        <v>255</v>
      </c>
      <c r="B192" s="71"/>
      <c r="C192" s="44" t="s">
        <v>351</v>
      </c>
      <c r="D192" s="61">
        <f>D193</f>
        <v>0</v>
      </c>
      <c r="E192" s="45">
        <f t="shared" si="82"/>
        <v>0</v>
      </c>
      <c r="F192" s="45">
        <f t="shared" si="82"/>
        <v>0</v>
      </c>
      <c r="G192" s="45">
        <f t="shared" si="82"/>
        <v>0</v>
      </c>
      <c r="H192" s="45">
        <f t="shared" si="82"/>
        <v>0</v>
      </c>
      <c r="I192" s="61">
        <f t="shared" si="82"/>
        <v>0</v>
      </c>
      <c r="J192" s="45">
        <f t="shared" si="82"/>
        <v>0</v>
      </c>
      <c r="K192" s="45">
        <f t="shared" si="82"/>
        <v>0</v>
      </c>
    </row>
    <row r="193" spans="1:11" ht="17.25" customHeight="1" hidden="1">
      <c r="A193" s="94" t="s">
        <v>212</v>
      </c>
      <c r="B193" s="71"/>
      <c r="C193" s="44" t="s">
        <v>352</v>
      </c>
      <c r="D193" s="61">
        <f>E193</f>
        <v>0</v>
      </c>
      <c r="E193" s="45">
        <v>0</v>
      </c>
      <c r="F193" s="45">
        <v>0</v>
      </c>
      <c r="G193" s="45">
        <v>0</v>
      </c>
      <c r="H193" s="45">
        <v>0</v>
      </c>
      <c r="I193" s="61">
        <f>F193</f>
        <v>0</v>
      </c>
      <c r="J193" s="45">
        <f>D193-I193</f>
        <v>0</v>
      </c>
      <c r="K193" s="45">
        <f>E193-I193</f>
        <v>0</v>
      </c>
    </row>
    <row r="194" spans="1:11" ht="11.25" customHeight="1" hidden="1">
      <c r="A194" s="94"/>
      <c r="B194" s="71"/>
      <c r="C194" s="44"/>
      <c r="D194" s="61"/>
      <c r="E194" s="45"/>
      <c r="F194" s="45"/>
      <c r="G194" s="45"/>
      <c r="H194" s="45"/>
      <c r="I194" s="61"/>
      <c r="J194" s="45"/>
      <c r="K194" s="45"/>
    </row>
    <row r="195" spans="1:11" ht="0.75" customHeight="1" hidden="1">
      <c r="A195" s="94" t="s">
        <v>382</v>
      </c>
      <c r="B195" s="71"/>
      <c r="C195" s="44" t="s">
        <v>380</v>
      </c>
      <c r="D195" s="61">
        <f>D196</f>
        <v>0</v>
      </c>
      <c r="E195" s="45">
        <f aca="true" t="shared" si="83" ref="E195:K196">E196</f>
        <v>0</v>
      </c>
      <c r="F195" s="45">
        <f t="shared" si="83"/>
        <v>0</v>
      </c>
      <c r="G195" s="45">
        <f t="shared" si="83"/>
        <v>0</v>
      </c>
      <c r="H195" s="45">
        <f t="shared" si="83"/>
        <v>0</v>
      </c>
      <c r="I195" s="61">
        <f t="shared" si="83"/>
        <v>0</v>
      </c>
      <c r="J195" s="45">
        <f t="shared" si="83"/>
        <v>0</v>
      </c>
      <c r="K195" s="45">
        <f t="shared" si="83"/>
        <v>0</v>
      </c>
    </row>
    <row r="196" spans="1:11" ht="26.25" customHeight="1" hidden="1">
      <c r="A196" s="94" t="s">
        <v>255</v>
      </c>
      <c r="B196" s="71"/>
      <c r="C196" s="44" t="s">
        <v>379</v>
      </c>
      <c r="D196" s="61">
        <f>D197</f>
        <v>0</v>
      </c>
      <c r="E196" s="45"/>
      <c r="F196" s="45">
        <f t="shared" si="83"/>
        <v>0</v>
      </c>
      <c r="G196" s="45">
        <f t="shared" si="83"/>
        <v>0</v>
      </c>
      <c r="H196" s="45">
        <f t="shared" si="83"/>
        <v>0</v>
      </c>
      <c r="I196" s="61">
        <f t="shared" si="83"/>
        <v>0</v>
      </c>
      <c r="J196" s="45">
        <f t="shared" si="83"/>
        <v>0</v>
      </c>
      <c r="K196" s="45">
        <f t="shared" si="83"/>
        <v>0</v>
      </c>
    </row>
    <row r="197" spans="1:11" ht="12.75" hidden="1">
      <c r="A197" s="94" t="s">
        <v>212</v>
      </c>
      <c r="B197" s="71"/>
      <c r="C197" s="44" t="s">
        <v>378</v>
      </c>
      <c r="D197" s="61">
        <f>E197</f>
        <v>0</v>
      </c>
      <c r="E197" s="45">
        <v>0</v>
      </c>
      <c r="F197" s="45">
        <v>0</v>
      </c>
      <c r="G197" s="45">
        <v>0</v>
      </c>
      <c r="H197" s="45">
        <v>0</v>
      </c>
      <c r="I197" s="61">
        <f>F197</f>
        <v>0</v>
      </c>
      <c r="J197" s="45">
        <f>D197-F197</f>
        <v>0</v>
      </c>
      <c r="K197" s="45">
        <f>E197-I197</f>
        <v>0</v>
      </c>
    </row>
    <row r="198" spans="1:11" ht="11.25" customHeight="1" hidden="1">
      <c r="A198" s="94"/>
      <c r="B198" s="71"/>
      <c r="C198" s="44"/>
      <c r="D198" s="61"/>
      <c r="E198" s="45"/>
      <c r="F198" s="45"/>
      <c r="G198" s="45"/>
      <c r="H198" s="45"/>
      <c r="I198" s="61"/>
      <c r="J198" s="45"/>
      <c r="K198" s="45"/>
    </row>
    <row r="199" spans="1:11" ht="24" customHeight="1">
      <c r="A199" s="227" t="s">
        <v>349</v>
      </c>
      <c r="B199" s="71"/>
      <c r="C199" s="44" t="s">
        <v>490</v>
      </c>
      <c r="D199" s="61">
        <f>D200</f>
        <v>45517</v>
      </c>
      <c r="E199" s="45">
        <f aca="true" t="shared" si="84" ref="E199:K200">E200</f>
        <v>45517</v>
      </c>
      <c r="F199" s="45">
        <f t="shared" si="84"/>
        <v>27067</v>
      </c>
      <c r="G199" s="45">
        <f t="shared" si="84"/>
        <v>0</v>
      </c>
      <c r="H199" s="45">
        <f t="shared" si="84"/>
        <v>0</v>
      </c>
      <c r="I199" s="61">
        <f t="shared" si="84"/>
        <v>27067</v>
      </c>
      <c r="J199" s="45">
        <f t="shared" si="84"/>
        <v>18450</v>
      </c>
      <c r="K199" s="45">
        <f t="shared" si="84"/>
        <v>18450</v>
      </c>
    </row>
    <row r="200" spans="1:11" ht="22.5">
      <c r="A200" s="94" t="s">
        <v>255</v>
      </c>
      <c r="B200" s="71"/>
      <c r="C200" s="44" t="s">
        <v>491</v>
      </c>
      <c r="D200" s="61">
        <f>D201</f>
        <v>45517</v>
      </c>
      <c r="E200" s="45">
        <f>E201</f>
        <v>45517</v>
      </c>
      <c r="F200" s="45">
        <f t="shared" si="84"/>
        <v>27067</v>
      </c>
      <c r="G200" s="45">
        <f t="shared" si="84"/>
        <v>0</v>
      </c>
      <c r="H200" s="45">
        <f t="shared" si="84"/>
        <v>0</v>
      </c>
      <c r="I200" s="61">
        <f t="shared" si="84"/>
        <v>27067</v>
      </c>
      <c r="J200" s="45">
        <f t="shared" si="84"/>
        <v>18450</v>
      </c>
      <c r="K200" s="45">
        <f t="shared" si="84"/>
        <v>18450</v>
      </c>
    </row>
    <row r="201" spans="1:11" ht="12.75">
      <c r="A201" s="94" t="s">
        <v>212</v>
      </c>
      <c r="B201" s="71"/>
      <c r="C201" s="44" t="s">
        <v>492</v>
      </c>
      <c r="D201" s="61">
        <f>E201</f>
        <v>45517</v>
      </c>
      <c r="E201" s="45">
        <v>45517</v>
      </c>
      <c r="F201" s="45">
        <v>27067</v>
      </c>
      <c r="G201" s="45">
        <v>0</v>
      </c>
      <c r="H201" s="45">
        <v>0</v>
      </c>
      <c r="I201" s="61">
        <f>F201</f>
        <v>27067</v>
      </c>
      <c r="J201" s="45">
        <f>D201-F201</f>
        <v>18450</v>
      </c>
      <c r="K201" s="45">
        <f>E201-F201</f>
        <v>18450</v>
      </c>
    </row>
    <row r="202" spans="1:11" ht="12.75">
      <c r="A202" s="94"/>
      <c r="B202" s="71"/>
      <c r="C202" s="44"/>
      <c r="D202" s="61"/>
      <c r="E202" s="45"/>
      <c r="F202" s="45"/>
      <c r="G202" s="45"/>
      <c r="H202" s="45"/>
      <c r="I202" s="61"/>
      <c r="J202" s="45"/>
      <c r="K202" s="45"/>
    </row>
    <row r="203" spans="1:11" ht="22.5" customHeight="1">
      <c r="A203" s="235" t="s">
        <v>211</v>
      </c>
      <c r="B203" s="228"/>
      <c r="C203" s="44" t="s">
        <v>140</v>
      </c>
      <c r="D203" s="61">
        <f aca="true" t="shared" si="85" ref="D203:K203">D204</f>
        <v>9660146.649999999</v>
      </c>
      <c r="E203" s="45">
        <f t="shared" si="85"/>
        <v>9660146.649999999</v>
      </c>
      <c r="F203" s="45">
        <f t="shared" si="85"/>
        <v>9310146.58</v>
      </c>
      <c r="G203" s="45">
        <f>G204</f>
        <v>0</v>
      </c>
      <c r="H203" s="45">
        <f>H204</f>
        <v>0</v>
      </c>
      <c r="I203" s="61">
        <f>I204</f>
        <v>9310146.58</v>
      </c>
      <c r="J203" s="45">
        <f t="shared" si="85"/>
        <v>350000.06999999844</v>
      </c>
      <c r="K203" s="45">
        <f t="shared" si="85"/>
        <v>350000.06999999844</v>
      </c>
    </row>
    <row r="204" spans="1:11" ht="24" customHeight="1">
      <c r="A204" s="94" t="s">
        <v>255</v>
      </c>
      <c r="B204" s="71"/>
      <c r="C204" s="44" t="s">
        <v>272</v>
      </c>
      <c r="D204" s="61">
        <f>D205+D206</f>
        <v>9660146.649999999</v>
      </c>
      <c r="E204" s="45">
        <f>E205+E206</f>
        <v>9660146.649999999</v>
      </c>
      <c r="F204" s="45">
        <f aca="true" t="shared" si="86" ref="F204:K204">F205+F206</f>
        <v>9310146.58</v>
      </c>
      <c r="G204" s="45">
        <f t="shared" si="86"/>
        <v>0</v>
      </c>
      <c r="H204" s="45">
        <f t="shared" si="86"/>
        <v>0</v>
      </c>
      <c r="I204" s="61">
        <f t="shared" si="86"/>
        <v>9310146.58</v>
      </c>
      <c r="J204" s="45">
        <f t="shared" si="86"/>
        <v>350000.06999999844</v>
      </c>
      <c r="K204" s="45">
        <f t="shared" si="86"/>
        <v>350000.06999999844</v>
      </c>
    </row>
    <row r="205" spans="1:11" ht="12.75">
      <c r="A205" s="94" t="s">
        <v>212</v>
      </c>
      <c r="B205" s="71"/>
      <c r="C205" s="44" t="s">
        <v>141</v>
      </c>
      <c r="D205" s="61">
        <f>E205</f>
        <v>9286167.79</v>
      </c>
      <c r="E205" s="45">
        <v>9286167.79</v>
      </c>
      <c r="F205" s="45">
        <v>8936167.72</v>
      </c>
      <c r="G205" s="45">
        <v>0</v>
      </c>
      <c r="H205" s="45">
        <v>0</v>
      </c>
      <c r="I205" s="61">
        <f>F205</f>
        <v>8936167.72</v>
      </c>
      <c r="J205" s="45">
        <f>E205-F205</f>
        <v>350000.06999999844</v>
      </c>
      <c r="K205" s="45">
        <f>D205-F205</f>
        <v>350000.06999999844</v>
      </c>
    </row>
    <row r="206" spans="1:11" ht="67.5">
      <c r="A206" s="94" t="s">
        <v>505</v>
      </c>
      <c r="B206" s="71"/>
      <c r="C206" s="44" t="s">
        <v>504</v>
      </c>
      <c r="D206" s="61">
        <f>E206</f>
        <v>373978.86</v>
      </c>
      <c r="E206" s="45">
        <v>373978.86</v>
      </c>
      <c r="F206" s="45">
        <v>373978.86</v>
      </c>
      <c r="G206" s="45">
        <v>0</v>
      </c>
      <c r="H206" s="45">
        <v>0</v>
      </c>
      <c r="I206" s="61">
        <f>F206</f>
        <v>373978.86</v>
      </c>
      <c r="J206" s="45">
        <f>E206-F206</f>
        <v>0</v>
      </c>
      <c r="K206" s="45">
        <f>D206-F206</f>
        <v>0</v>
      </c>
    </row>
    <row r="207" spans="1:11" ht="12.75">
      <c r="A207" s="94"/>
      <c r="B207" s="71"/>
      <c r="C207" s="44"/>
      <c r="D207" s="61"/>
      <c r="E207" s="45"/>
      <c r="F207" s="45"/>
      <c r="G207" s="45"/>
      <c r="H207" s="45"/>
      <c r="I207" s="61"/>
      <c r="J207" s="45"/>
      <c r="K207" s="45"/>
    </row>
    <row r="208" spans="1:11" ht="52.5">
      <c r="A208" s="235" t="s">
        <v>493</v>
      </c>
      <c r="B208" s="228"/>
      <c r="C208" s="44" t="s">
        <v>465</v>
      </c>
      <c r="D208" s="61">
        <f>D209</f>
        <v>7278519.08</v>
      </c>
      <c r="E208" s="45">
        <f aca="true" t="shared" si="87" ref="E208:K208">E210</f>
        <v>7278519.08</v>
      </c>
      <c r="F208" s="45">
        <f t="shared" si="87"/>
        <v>7278518.8</v>
      </c>
      <c r="G208" s="45">
        <f t="shared" si="87"/>
        <v>0</v>
      </c>
      <c r="H208" s="45">
        <f t="shared" si="87"/>
        <v>0</v>
      </c>
      <c r="I208" s="61">
        <f t="shared" si="87"/>
        <v>7278518.8</v>
      </c>
      <c r="J208" s="45">
        <f t="shared" si="87"/>
        <v>0.2800000002607703</v>
      </c>
      <c r="K208" s="45">
        <f t="shared" si="87"/>
        <v>0.2800000002607703</v>
      </c>
    </row>
    <row r="209" spans="1:11" ht="22.5">
      <c r="A209" s="94" t="s">
        <v>255</v>
      </c>
      <c r="B209" s="71"/>
      <c r="C209" s="44" t="s">
        <v>466</v>
      </c>
      <c r="D209" s="61">
        <f aca="true" t="shared" si="88" ref="D209:K209">D210</f>
        <v>7278519.08</v>
      </c>
      <c r="E209" s="45">
        <f t="shared" si="88"/>
        <v>7278519.08</v>
      </c>
      <c r="F209" s="45">
        <f t="shared" si="88"/>
        <v>7278518.8</v>
      </c>
      <c r="G209" s="45">
        <f t="shared" si="88"/>
        <v>0</v>
      </c>
      <c r="H209" s="45">
        <f t="shared" si="88"/>
        <v>0</v>
      </c>
      <c r="I209" s="61">
        <f t="shared" si="88"/>
        <v>7278518.8</v>
      </c>
      <c r="J209" s="45">
        <f t="shared" si="88"/>
        <v>0.2800000002607703</v>
      </c>
      <c r="K209" s="45">
        <f t="shared" si="88"/>
        <v>0.2800000002607703</v>
      </c>
    </row>
    <row r="210" spans="1:11" ht="18" customHeight="1">
      <c r="A210" s="94" t="s">
        <v>212</v>
      </c>
      <c r="B210" s="71"/>
      <c r="C210" s="44" t="s">
        <v>464</v>
      </c>
      <c r="D210" s="61">
        <f>E210</f>
        <v>7278519.08</v>
      </c>
      <c r="E210" s="45">
        <v>7278519.08</v>
      </c>
      <c r="F210" s="45">
        <v>7278518.8</v>
      </c>
      <c r="G210" s="45">
        <v>0</v>
      </c>
      <c r="H210" s="45">
        <v>0</v>
      </c>
      <c r="I210" s="61">
        <f>F210</f>
        <v>7278518.8</v>
      </c>
      <c r="J210" s="45">
        <f>D210-I210</f>
        <v>0.2800000002607703</v>
      </c>
      <c r="K210" s="45">
        <f>E210-I210</f>
        <v>0.2800000002607703</v>
      </c>
    </row>
    <row r="211" spans="1:11" ht="9" customHeight="1">
      <c r="A211" s="94"/>
      <c r="B211" s="71"/>
      <c r="C211" s="44"/>
      <c r="D211" s="61"/>
      <c r="E211" s="45"/>
      <c r="F211" s="45"/>
      <c r="G211" s="45"/>
      <c r="H211" s="45"/>
      <c r="I211" s="61"/>
      <c r="J211" s="45"/>
      <c r="K211" s="45"/>
    </row>
    <row r="212" spans="1:11" ht="45.75" customHeight="1">
      <c r="A212" s="235" t="s">
        <v>494</v>
      </c>
      <c r="B212" s="228"/>
      <c r="C212" s="44" t="s">
        <v>495</v>
      </c>
      <c r="D212" s="61">
        <f>D213</f>
        <v>1213331.68</v>
      </c>
      <c r="E212" s="45">
        <f aca="true" t="shared" si="89" ref="E212:K212">E214</f>
        <v>1213331.68</v>
      </c>
      <c r="F212" s="45">
        <f t="shared" si="89"/>
        <v>788665.59</v>
      </c>
      <c r="G212" s="45">
        <f t="shared" si="89"/>
        <v>0</v>
      </c>
      <c r="H212" s="45">
        <f t="shared" si="89"/>
        <v>0</v>
      </c>
      <c r="I212" s="61">
        <f t="shared" si="89"/>
        <v>788665.59</v>
      </c>
      <c r="J212" s="45">
        <f t="shared" si="89"/>
        <v>424666.08999999997</v>
      </c>
      <c r="K212" s="45">
        <f t="shared" si="89"/>
        <v>424666.08999999997</v>
      </c>
    </row>
    <row r="213" spans="1:11" ht="27" customHeight="1">
      <c r="A213" s="94" t="s">
        <v>255</v>
      </c>
      <c r="B213" s="71"/>
      <c r="C213" s="44" t="s">
        <v>496</v>
      </c>
      <c r="D213" s="61">
        <f aca="true" t="shared" si="90" ref="D213:K213">D214</f>
        <v>1213331.68</v>
      </c>
      <c r="E213" s="45">
        <f t="shared" si="90"/>
        <v>1213331.68</v>
      </c>
      <c r="F213" s="45">
        <f t="shared" si="90"/>
        <v>788665.59</v>
      </c>
      <c r="G213" s="45">
        <f t="shared" si="90"/>
        <v>0</v>
      </c>
      <c r="H213" s="45">
        <f t="shared" si="90"/>
        <v>0</v>
      </c>
      <c r="I213" s="61">
        <f t="shared" si="90"/>
        <v>788665.59</v>
      </c>
      <c r="J213" s="45">
        <f t="shared" si="90"/>
        <v>424666.08999999997</v>
      </c>
      <c r="K213" s="45">
        <f t="shared" si="90"/>
        <v>424666.08999999997</v>
      </c>
    </row>
    <row r="214" spans="1:11" ht="12" customHeight="1">
      <c r="A214" s="94" t="s">
        <v>212</v>
      </c>
      <c r="B214" s="71"/>
      <c r="C214" s="44" t="s">
        <v>497</v>
      </c>
      <c r="D214" s="61">
        <f>E214</f>
        <v>1213331.68</v>
      </c>
      <c r="E214" s="45">
        <v>1213331.68</v>
      </c>
      <c r="F214" s="45">
        <v>788665.59</v>
      </c>
      <c r="G214" s="45">
        <v>0</v>
      </c>
      <c r="H214" s="45">
        <v>0</v>
      </c>
      <c r="I214" s="61">
        <f>F214</f>
        <v>788665.59</v>
      </c>
      <c r="J214" s="45">
        <f>D214-I214</f>
        <v>424666.08999999997</v>
      </c>
      <c r="K214" s="45">
        <f>E214-I214</f>
        <v>424666.08999999997</v>
      </c>
    </row>
    <row r="215" spans="1:11" ht="6.75" customHeight="1">
      <c r="A215" s="94"/>
      <c r="B215" s="71"/>
      <c r="C215" s="44"/>
      <c r="D215" s="61"/>
      <c r="E215" s="45"/>
      <c r="F215" s="45"/>
      <c r="G215" s="45"/>
      <c r="H215" s="45"/>
      <c r="I215" s="61"/>
      <c r="J215" s="45"/>
      <c r="K215" s="45"/>
    </row>
    <row r="216" spans="1:11" ht="66.75" customHeight="1">
      <c r="A216" s="227" t="s">
        <v>484</v>
      </c>
      <c r="B216" s="228"/>
      <c r="C216" s="44" t="s">
        <v>144</v>
      </c>
      <c r="D216" s="61">
        <f>D217+D219</f>
        <v>110000</v>
      </c>
      <c r="E216" s="45">
        <f>E217+E219</f>
        <v>110000</v>
      </c>
      <c r="F216" s="45">
        <f aca="true" t="shared" si="91" ref="F216:K216">F217+F219</f>
        <v>91454</v>
      </c>
      <c r="G216" s="45">
        <f t="shared" si="91"/>
        <v>0</v>
      </c>
      <c r="H216" s="45">
        <f t="shared" si="91"/>
        <v>0</v>
      </c>
      <c r="I216" s="61">
        <f t="shared" si="91"/>
        <v>91454</v>
      </c>
      <c r="J216" s="45">
        <f t="shared" si="91"/>
        <v>18546</v>
      </c>
      <c r="K216" s="45">
        <f t="shared" si="91"/>
        <v>18546</v>
      </c>
    </row>
    <row r="217" spans="1:11" ht="24" customHeight="1">
      <c r="A217" s="94" t="s">
        <v>255</v>
      </c>
      <c r="B217" s="71"/>
      <c r="C217" s="44" t="s">
        <v>487</v>
      </c>
      <c r="D217" s="61">
        <f>D218</f>
        <v>91454</v>
      </c>
      <c r="E217" s="45">
        <f aca="true" t="shared" si="92" ref="E217:K217">E218</f>
        <v>91454</v>
      </c>
      <c r="F217" s="45">
        <f t="shared" si="92"/>
        <v>91454</v>
      </c>
      <c r="G217" s="45">
        <f t="shared" si="92"/>
        <v>0</v>
      </c>
      <c r="H217" s="45">
        <f t="shared" si="92"/>
        <v>0</v>
      </c>
      <c r="I217" s="61">
        <f t="shared" si="92"/>
        <v>91454</v>
      </c>
      <c r="J217" s="45">
        <f t="shared" si="92"/>
        <v>0</v>
      </c>
      <c r="K217" s="45">
        <f t="shared" si="92"/>
        <v>0</v>
      </c>
    </row>
    <row r="218" spans="1:11" ht="19.5" customHeight="1">
      <c r="A218" s="94" t="s">
        <v>212</v>
      </c>
      <c r="B218" s="71"/>
      <c r="C218" s="44" t="s">
        <v>486</v>
      </c>
      <c r="D218" s="61">
        <f>E218</f>
        <v>91454</v>
      </c>
      <c r="E218" s="45">
        <v>91454</v>
      </c>
      <c r="F218" s="45">
        <v>91454</v>
      </c>
      <c r="G218" s="45">
        <v>0</v>
      </c>
      <c r="H218" s="45">
        <v>0</v>
      </c>
      <c r="I218" s="61">
        <f>F218</f>
        <v>91454</v>
      </c>
      <c r="J218" s="45">
        <f>D218-I218</f>
        <v>0</v>
      </c>
      <c r="K218" s="45">
        <f>E218-I218</f>
        <v>0</v>
      </c>
    </row>
    <row r="219" spans="1:11" ht="22.5">
      <c r="A219" s="94" t="s">
        <v>255</v>
      </c>
      <c r="B219" s="71"/>
      <c r="C219" s="44" t="s">
        <v>561</v>
      </c>
      <c r="D219" s="61">
        <f>D220</f>
        <v>18546</v>
      </c>
      <c r="E219" s="45">
        <f aca="true" t="shared" si="93" ref="E219:K219">E220</f>
        <v>18546</v>
      </c>
      <c r="F219" s="45">
        <f t="shared" si="93"/>
        <v>0</v>
      </c>
      <c r="G219" s="45">
        <f t="shared" si="93"/>
        <v>0</v>
      </c>
      <c r="H219" s="45">
        <f t="shared" si="93"/>
        <v>0</v>
      </c>
      <c r="I219" s="61">
        <f t="shared" si="93"/>
        <v>0</v>
      </c>
      <c r="J219" s="45">
        <f t="shared" si="93"/>
        <v>18546</v>
      </c>
      <c r="K219" s="45">
        <f t="shared" si="93"/>
        <v>18546</v>
      </c>
    </row>
    <row r="220" spans="1:11" ht="12.75">
      <c r="A220" s="94" t="s">
        <v>212</v>
      </c>
      <c r="B220" s="71"/>
      <c r="C220" s="44" t="s">
        <v>562</v>
      </c>
      <c r="D220" s="61">
        <f>E220</f>
        <v>18546</v>
      </c>
      <c r="E220" s="45">
        <v>18546</v>
      </c>
      <c r="F220" s="45">
        <v>0</v>
      </c>
      <c r="G220" s="45">
        <v>0</v>
      </c>
      <c r="H220" s="45">
        <v>0</v>
      </c>
      <c r="I220" s="61">
        <f>F220</f>
        <v>0</v>
      </c>
      <c r="J220" s="45">
        <f>D220-I220</f>
        <v>18546</v>
      </c>
      <c r="K220" s="45">
        <f>E220-I220</f>
        <v>18546</v>
      </c>
    </row>
    <row r="221" spans="1:11" ht="4.5" customHeight="1">
      <c r="A221" s="94"/>
      <c r="B221" s="71"/>
      <c r="C221" s="44"/>
      <c r="D221" s="61"/>
      <c r="E221" s="45"/>
      <c r="F221" s="45"/>
      <c r="G221" s="45"/>
      <c r="H221" s="45"/>
      <c r="I221" s="61"/>
      <c r="J221" s="45"/>
      <c r="K221" s="45"/>
    </row>
    <row r="222" spans="1:11" ht="31.5" customHeight="1">
      <c r="A222" s="227" t="s">
        <v>222</v>
      </c>
      <c r="B222" s="228"/>
      <c r="C222" s="44" t="s">
        <v>145</v>
      </c>
      <c r="D222" s="61">
        <f>D224</f>
        <v>145000</v>
      </c>
      <c r="E222" s="45">
        <f>E224</f>
        <v>145000</v>
      </c>
      <c r="F222" s="45">
        <f aca="true" t="shared" si="94" ref="F222:K222">F224</f>
        <v>145000</v>
      </c>
      <c r="G222" s="45">
        <f t="shared" si="94"/>
        <v>0</v>
      </c>
      <c r="H222" s="45">
        <f t="shared" si="94"/>
        <v>0</v>
      </c>
      <c r="I222" s="61">
        <f t="shared" si="94"/>
        <v>145000</v>
      </c>
      <c r="J222" s="45">
        <f t="shared" si="94"/>
        <v>0</v>
      </c>
      <c r="K222" s="45">
        <f t="shared" si="94"/>
        <v>0</v>
      </c>
    </row>
    <row r="223" spans="1:11" ht="22.5" customHeight="1">
      <c r="A223" s="94" t="s">
        <v>255</v>
      </c>
      <c r="B223" s="71"/>
      <c r="C223" s="44" t="s">
        <v>274</v>
      </c>
      <c r="D223" s="61">
        <f>D224</f>
        <v>145000</v>
      </c>
      <c r="E223" s="45">
        <f aca="true" t="shared" si="95" ref="E223:K223">E224</f>
        <v>145000</v>
      </c>
      <c r="F223" s="45">
        <f t="shared" si="95"/>
        <v>145000</v>
      </c>
      <c r="G223" s="45">
        <f t="shared" si="95"/>
        <v>0</v>
      </c>
      <c r="H223" s="45">
        <f t="shared" si="95"/>
        <v>0</v>
      </c>
      <c r="I223" s="61">
        <f t="shared" si="95"/>
        <v>145000</v>
      </c>
      <c r="J223" s="45">
        <f t="shared" si="95"/>
        <v>0</v>
      </c>
      <c r="K223" s="45">
        <f t="shared" si="95"/>
        <v>0</v>
      </c>
    </row>
    <row r="224" spans="1:11" ht="14.25" customHeight="1">
      <c r="A224" s="94" t="s">
        <v>212</v>
      </c>
      <c r="B224" s="71"/>
      <c r="C224" s="44" t="s">
        <v>146</v>
      </c>
      <c r="D224" s="61">
        <f>E224</f>
        <v>145000</v>
      </c>
      <c r="E224" s="45">
        <v>145000</v>
      </c>
      <c r="F224" s="45">
        <v>145000</v>
      </c>
      <c r="G224" s="45">
        <v>0</v>
      </c>
      <c r="H224" s="45">
        <v>0</v>
      </c>
      <c r="I224" s="61">
        <v>145000</v>
      </c>
      <c r="J224" s="45">
        <f>D224-I224</f>
        <v>0</v>
      </c>
      <c r="K224" s="45">
        <f>E224-I224</f>
        <v>0</v>
      </c>
    </row>
    <row r="225" spans="1:11" ht="4.5" customHeight="1">
      <c r="A225" s="94"/>
      <c r="B225" s="71"/>
      <c r="C225" s="44"/>
      <c r="D225" s="61"/>
      <c r="E225" s="45"/>
      <c r="F225" s="45"/>
      <c r="G225" s="45"/>
      <c r="H225" s="45"/>
      <c r="I225" s="61"/>
      <c r="J225" s="45"/>
      <c r="K225" s="45"/>
    </row>
    <row r="226" spans="1:11" ht="33" customHeight="1">
      <c r="A226" s="227" t="s">
        <v>336</v>
      </c>
      <c r="B226" s="228"/>
      <c r="C226" s="44" t="s">
        <v>422</v>
      </c>
      <c r="D226" s="61">
        <f aca="true" t="shared" si="96" ref="D226:K227">D227</f>
        <v>50000</v>
      </c>
      <c r="E226" s="45">
        <f t="shared" si="96"/>
        <v>50000</v>
      </c>
      <c r="F226" s="45">
        <f t="shared" si="96"/>
        <v>50000</v>
      </c>
      <c r="G226" s="45">
        <f t="shared" si="96"/>
        <v>0</v>
      </c>
      <c r="H226" s="45">
        <f t="shared" si="96"/>
        <v>0</v>
      </c>
      <c r="I226" s="61">
        <f t="shared" si="96"/>
        <v>50000</v>
      </c>
      <c r="J226" s="45">
        <f t="shared" si="96"/>
        <v>0</v>
      </c>
      <c r="K226" s="45">
        <f t="shared" si="96"/>
        <v>0</v>
      </c>
    </row>
    <row r="227" spans="1:11" ht="21.75" customHeight="1">
      <c r="A227" s="94" t="s">
        <v>255</v>
      </c>
      <c r="B227" s="71"/>
      <c r="C227" s="44" t="s">
        <v>459</v>
      </c>
      <c r="D227" s="61">
        <f t="shared" si="96"/>
        <v>50000</v>
      </c>
      <c r="E227" s="45">
        <f t="shared" si="96"/>
        <v>50000</v>
      </c>
      <c r="F227" s="45">
        <f t="shared" si="96"/>
        <v>50000</v>
      </c>
      <c r="G227" s="45">
        <f t="shared" si="96"/>
        <v>0</v>
      </c>
      <c r="H227" s="45">
        <f t="shared" si="96"/>
        <v>0</v>
      </c>
      <c r="I227" s="61">
        <f t="shared" si="96"/>
        <v>50000</v>
      </c>
      <c r="J227" s="45">
        <f t="shared" si="96"/>
        <v>0</v>
      </c>
      <c r="K227" s="45">
        <f t="shared" si="96"/>
        <v>0</v>
      </c>
    </row>
    <row r="228" spans="1:11" ht="12.75">
      <c r="A228" s="94" t="s">
        <v>212</v>
      </c>
      <c r="B228" s="71"/>
      <c r="C228" s="44" t="s">
        <v>458</v>
      </c>
      <c r="D228" s="61">
        <f>E228</f>
        <v>50000</v>
      </c>
      <c r="E228" s="45">
        <v>50000</v>
      </c>
      <c r="F228" s="45">
        <v>50000</v>
      </c>
      <c r="G228" s="45">
        <v>0</v>
      </c>
      <c r="H228" s="45">
        <v>0</v>
      </c>
      <c r="I228" s="61">
        <f>F228</f>
        <v>50000</v>
      </c>
      <c r="J228" s="45">
        <f>D228-I228</f>
        <v>0</v>
      </c>
      <c r="K228" s="45">
        <f>E228-I228</f>
        <v>0</v>
      </c>
    </row>
    <row r="229" spans="1:11" ht="4.5" customHeight="1" hidden="1">
      <c r="A229" s="94"/>
      <c r="B229" s="71"/>
      <c r="C229" s="44"/>
      <c r="D229" s="61"/>
      <c r="E229" s="45"/>
      <c r="F229" s="45"/>
      <c r="G229" s="45"/>
      <c r="H229" s="45"/>
      <c r="I229" s="61"/>
      <c r="J229" s="45"/>
      <c r="K229" s="45"/>
    </row>
    <row r="230" spans="1:11" ht="64.5" customHeight="1" hidden="1">
      <c r="A230" s="227" t="s">
        <v>360</v>
      </c>
      <c r="B230" s="228"/>
      <c r="C230" s="44" t="s">
        <v>361</v>
      </c>
      <c r="D230" s="61">
        <f aca="true" t="shared" si="97" ref="D230:K231">D231</f>
        <v>0</v>
      </c>
      <c r="E230" s="45">
        <f t="shared" si="97"/>
        <v>0</v>
      </c>
      <c r="F230" s="45">
        <f t="shared" si="97"/>
        <v>0</v>
      </c>
      <c r="G230" s="45">
        <f t="shared" si="97"/>
        <v>0</v>
      </c>
      <c r="H230" s="45">
        <f t="shared" si="97"/>
        <v>0</v>
      </c>
      <c r="I230" s="61">
        <f t="shared" si="97"/>
        <v>0</v>
      </c>
      <c r="J230" s="45">
        <f t="shared" si="97"/>
        <v>0</v>
      </c>
      <c r="K230" s="45">
        <f t="shared" si="97"/>
        <v>0</v>
      </c>
    </row>
    <row r="231" spans="1:11" ht="20.25" customHeight="1" hidden="1">
      <c r="A231" s="94" t="s">
        <v>255</v>
      </c>
      <c r="B231" s="71"/>
      <c r="C231" s="44" t="s">
        <v>362</v>
      </c>
      <c r="D231" s="61">
        <f t="shared" si="97"/>
        <v>0</v>
      </c>
      <c r="E231" s="45">
        <f t="shared" si="97"/>
        <v>0</v>
      </c>
      <c r="F231" s="45">
        <f t="shared" si="97"/>
        <v>0</v>
      </c>
      <c r="G231" s="45">
        <f t="shared" si="97"/>
        <v>0</v>
      </c>
      <c r="H231" s="45">
        <f t="shared" si="97"/>
        <v>0</v>
      </c>
      <c r="I231" s="61">
        <f t="shared" si="97"/>
        <v>0</v>
      </c>
      <c r="J231" s="45">
        <f t="shared" si="97"/>
        <v>0</v>
      </c>
      <c r="K231" s="45">
        <f t="shared" si="97"/>
        <v>0</v>
      </c>
    </row>
    <row r="232" spans="1:11" ht="12.75" customHeight="1" hidden="1">
      <c r="A232" s="94" t="s">
        <v>212</v>
      </c>
      <c r="B232" s="71"/>
      <c r="C232" s="44" t="s">
        <v>363</v>
      </c>
      <c r="D232" s="61">
        <f>E232</f>
        <v>0</v>
      </c>
      <c r="E232" s="45">
        <v>0</v>
      </c>
      <c r="F232" s="45">
        <v>0</v>
      </c>
      <c r="G232" s="45">
        <v>0</v>
      </c>
      <c r="H232" s="45">
        <v>0</v>
      </c>
      <c r="I232" s="61">
        <f>F232</f>
        <v>0</v>
      </c>
      <c r="J232" s="45">
        <f>D232-I232</f>
        <v>0</v>
      </c>
      <c r="K232" s="45">
        <f>E232-I232</f>
        <v>0</v>
      </c>
    </row>
    <row r="233" spans="1:11" ht="8.25" customHeight="1">
      <c r="A233" s="94"/>
      <c r="B233" s="71"/>
      <c r="C233" s="44"/>
      <c r="D233" s="61"/>
      <c r="E233" s="45"/>
      <c r="F233" s="45"/>
      <c r="G233" s="45"/>
      <c r="H233" s="45"/>
      <c r="I233" s="61"/>
      <c r="J233" s="45"/>
      <c r="K233" s="45"/>
    </row>
    <row r="234" spans="1:11" ht="21">
      <c r="A234" s="227" t="s">
        <v>557</v>
      </c>
      <c r="B234" s="228"/>
      <c r="C234" s="44" t="s">
        <v>558</v>
      </c>
      <c r="D234" s="61">
        <f aca="true" t="shared" si="98" ref="D234:K235">D235</f>
        <v>50000</v>
      </c>
      <c r="E234" s="45">
        <f t="shared" si="98"/>
        <v>50000</v>
      </c>
      <c r="F234" s="45">
        <f t="shared" si="98"/>
        <v>0</v>
      </c>
      <c r="G234" s="45">
        <f t="shared" si="98"/>
        <v>0</v>
      </c>
      <c r="H234" s="45">
        <f t="shared" si="98"/>
        <v>0</v>
      </c>
      <c r="I234" s="61">
        <f t="shared" si="98"/>
        <v>0</v>
      </c>
      <c r="J234" s="45">
        <f t="shared" si="98"/>
        <v>50000</v>
      </c>
      <c r="K234" s="45">
        <f t="shared" si="98"/>
        <v>50000</v>
      </c>
    </row>
    <row r="235" spans="1:11" ht="27" customHeight="1">
      <c r="A235" s="94" t="s">
        <v>215</v>
      </c>
      <c r="B235" s="71"/>
      <c r="C235" s="44" t="s">
        <v>560</v>
      </c>
      <c r="D235" s="61">
        <f t="shared" si="98"/>
        <v>50000</v>
      </c>
      <c r="E235" s="45">
        <f t="shared" si="98"/>
        <v>50000</v>
      </c>
      <c r="F235" s="45">
        <f t="shared" si="98"/>
        <v>0</v>
      </c>
      <c r="G235" s="45">
        <f t="shared" si="98"/>
        <v>0</v>
      </c>
      <c r="H235" s="45">
        <f t="shared" si="98"/>
        <v>0</v>
      </c>
      <c r="I235" s="61">
        <f t="shared" si="98"/>
        <v>0</v>
      </c>
      <c r="J235" s="45">
        <f t="shared" si="98"/>
        <v>50000</v>
      </c>
      <c r="K235" s="45">
        <f t="shared" si="98"/>
        <v>50000</v>
      </c>
    </row>
    <row r="236" spans="1:11" ht="33.75">
      <c r="A236" s="94" t="s">
        <v>215</v>
      </c>
      <c r="B236" s="71"/>
      <c r="C236" s="44" t="s">
        <v>559</v>
      </c>
      <c r="D236" s="61">
        <f>E236</f>
        <v>50000</v>
      </c>
      <c r="E236" s="45">
        <v>50000</v>
      </c>
      <c r="F236" s="45">
        <v>0</v>
      </c>
      <c r="G236" s="45">
        <v>0</v>
      </c>
      <c r="H236" s="45">
        <v>0</v>
      </c>
      <c r="I236" s="61">
        <f>F236</f>
        <v>0</v>
      </c>
      <c r="J236" s="45">
        <f>D236-I236</f>
        <v>50000</v>
      </c>
      <c r="K236" s="45">
        <f>E236-I236</f>
        <v>50000</v>
      </c>
    </row>
    <row r="237" spans="1:11" ht="12.75">
      <c r="A237" s="94"/>
      <c r="B237" s="71"/>
      <c r="C237" s="44"/>
      <c r="D237" s="61"/>
      <c r="E237" s="45"/>
      <c r="F237" s="45"/>
      <c r="G237" s="45"/>
      <c r="H237" s="45"/>
      <c r="I237" s="61"/>
      <c r="J237" s="45"/>
      <c r="K237" s="45"/>
    </row>
    <row r="238" spans="1:11" ht="31.5">
      <c r="A238" s="227" t="s">
        <v>573</v>
      </c>
      <c r="B238" s="228"/>
      <c r="C238" s="44" t="s">
        <v>361</v>
      </c>
      <c r="D238" s="61">
        <f aca="true" t="shared" si="99" ref="D238:K239">D239</f>
        <v>146794</v>
      </c>
      <c r="E238" s="45">
        <f t="shared" si="99"/>
        <v>146794</v>
      </c>
      <c r="F238" s="45">
        <f t="shared" si="99"/>
        <v>0</v>
      </c>
      <c r="G238" s="45">
        <f t="shared" si="99"/>
        <v>0</v>
      </c>
      <c r="H238" s="45">
        <f t="shared" si="99"/>
        <v>0</v>
      </c>
      <c r="I238" s="61">
        <f t="shared" si="99"/>
        <v>0</v>
      </c>
      <c r="J238" s="45">
        <f t="shared" si="99"/>
        <v>146794</v>
      </c>
      <c r="K238" s="45">
        <f t="shared" si="99"/>
        <v>146794</v>
      </c>
    </row>
    <row r="239" spans="1:11" ht="22.5">
      <c r="A239" s="94" t="s">
        <v>255</v>
      </c>
      <c r="B239" s="71"/>
      <c r="C239" s="44" t="s">
        <v>362</v>
      </c>
      <c r="D239" s="61">
        <f t="shared" si="99"/>
        <v>146794</v>
      </c>
      <c r="E239" s="45">
        <f t="shared" si="99"/>
        <v>146794</v>
      </c>
      <c r="F239" s="45">
        <f t="shared" si="99"/>
        <v>0</v>
      </c>
      <c r="G239" s="45">
        <f t="shared" si="99"/>
        <v>0</v>
      </c>
      <c r="H239" s="45">
        <f t="shared" si="99"/>
        <v>0</v>
      </c>
      <c r="I239" s="61">
        <f t="shared" si="99"/>
        <v>0</v>
      </c>
      <c r="J239" s="45">
        <f t="shared" si="99"/>
        <v>146794</v>
      </c>
      <c r="K239" s="45">
        <f t="shared" si="99"/>
        <v>146794</v>
      </c>
    </row>
    <row r="240" spans="1:11" ht="12.75">
      <c r="A240" s="94" t="s">
        <v>212</v>
      </c>
      <c r="B240" s="71"/>
      <c r="C240" s="44" t="s">
        <v>363</v>
      </c>
      <c r="D240" s="61">
        <f>E240</f>
        <v>146794</v>
      </c>
      <c r="E240" s="45">
        <v>146794</v>
      </c>
      <c r="F240" s="45">
        <v>0</v>
      </c>
      <c r="G240" s="45">
        <v>0</v>
      </c>
      <c r="H240" s="45">
        <v>0</v>
      </c>
      <c r="I240" s="61">
        <f>F240</f>
        <v>0</v>
      </c>
      <c r="J240" s="45">
        <f>D240-I240</f>
        <v>146794</v>
      </c>
      <c r="K240" s="45">
        <f>E240-I240</f>
        <v>146794</v>
      </c>
    </row>
    <row r="241" spans="1:11" ht="12.75">
      <c r="A241" s="94"/>
      <c r="B241" s="71"/>
      <c r="C241" s="44"/>
      <c r="D241" s="61"/>
      <c r="E241" s="45"/>
      <c r="F241" s="45"/>
      <c r="G241" s="45"/>
      <c r="H241" s="45"/>
      <c r="I241" s="61"/>
      <c r="J241" s="45"/>
      <c r="K241" s="45"/>
    </row>
    <row r="242" spans="1:11" ht="12.75">
      <c r="A242" s="226" t="s">
        <v>400</v>
      </c>
      <c r="B242" s="228"/>
      <c r="C242" s="223" t="s">
        <v>384</v>
      </c>
      <c r="D242" s="61">
        <f>D243</f>
        <v>16912720</v>
      </c>
      <c r="E242" s="61">
        <f>E243</f>
        <v>16912720</v>
      </c>
      <c r="F242" s="61">
        <f aca="true" t="shared" si="100" ref="F242:K242">F243</f>
        <v>16826811.63</v>
      </c>
      <c r="G242" s="61">
        <f t="shared" si="100"/>
        <v>0</v>
      </c>
      <c r="H242" s="61">
        <f t="shared" si="100"/>
        <v>0</v>
      </c>
      <c r="I242" s="61">
        <f t="shared" si="100"/>
        <v>16826811.63</v>
      </c>
      <c r="J242" s="61">
        <f t="shared" si="100"/>
        <v>85908.36999999982</v>
      </c>
      <c r="K242" s="61">
        <f t="shared" si="100"/>
        <v>85908.36999999982</v>
      </c>
    </row>
    <row r="243" spans="1:11" ht="22.5">
      <c r="A243" s="94" t="s">
        <v>255</v>
      </c>
      <c r="B243" s="71"/>
      <c r="C243" s="44" t="s">
        <v>385</v>
      </c>
      <c r="D243" s="61">
        <f>D244+D245</f>
        <v>16912720</v>
      </c>
      <c r="E243" s="61">
        <f>E244+E245</f>
        <v>16912720</v>
      </c>
      <c r="F243" s="61">
        <f aca="true" t="shared" si="101" ref="F243:K243">F244+F245</f>
        <v>16826811.63</v>
      </c>
      <c r="G243" s="61">
        <f t="shared" si="101"/>
        <v>0</v>
      </c>
      <c r="H243" s="61">
        <f t="shared" si="101"/>
        <v>0</v>
      </c>
      <c r="I243" s="61">
        <f t="shared" si="101"/>
        <v>16826811.63</v>
      </c>
      <c r="J243" s="61">
        <f t="shared" si="101"/>
        <v>85908.36999999982</v>
      </c>
      <c r="K243" s="61">
        <f t="shared" si="101"/>
        <v>85908.36999999982</v>
      </c>
    </row>
    <row r="244" spans="1:11" ht="45">
      <c r="A244" s="94" t="s">
        <v>207</v>
      </c>
      <c r="B244" s="71"/>
      <c r="C244" s="44" t="s">
        <v>386</v>
      </c>
      <c r="D244" s="61">
        <f>D249+D261</f>
        <v>15832104</v>
      </c>
      <c r="E244" s="45">
        <f>E249+E261</f>
        <v>15832104</v>
      </c>
      <c r="F244" s="45">
        <f aca="true" t="shared" si="102" ref="F244:K244">F249+F261</f>
        <v>15791587.41</v>
      </c>
      <c r="G244" s="45">
        <f t="shared" si="102"/>
        <v>0</v>
      </c>
      <c r="H244" s="45">
        <f t="shared" si="102"/>
        <v>0</v>
      </c>
      <c r="I244" s="61">
        <f t="shared" si="102"/>
        <v>15791587.41</v>
      </c>
      <c r="J244" s="45">
        <f t="shared" si="102"/>
        <v>40516.58999999985</v>
      </c>
      <c r="K244" s="45">
        <f t="shared" si="102"/>
        <v>40516.58999999985</v>
      </c>
    </row>
    <row r="245" spans="1:11" ht="12.75">
      <c r="A245" s="94" t="s">
        <v>212</v>
      </c>
      <c r="B245" s="71"/>
      <c r="C245" s="44" t="s">
        <v>399</v>
      </c>
      <c r="D245" s="61">
        <f>D252+D255+D258</f>
        <v>1080616</v>
      </c>
      <c r="E245" s="45">
        <f>E252+E255+E258</f>
        <v>1080616</v>
      </c>
      <c r="F245" s="45">
        <f aca="true" t="shared" si="103" ref="F245:K245">F252+F255+F258</f>
        <v>1035224.2200000001</v>
      </c>
      <c r="G245" s="45">
        <f t="shared" si="103"/>
        <v>0</v>
      </c>
      <c r="H245" s="45">
        <f t="shared" si="103"/>
        <v>0</v>
      </c>
      <c r="I245" s="61">
        <f t="shared" si="103"/>
        <v>1035224.2200000001</v>
      </c>
      <c r="J245" s="45">
        <f t="shared" si="103"/>
        <v>45391.77999999997</v>
      </c>
      <c r="K245" s="45">
        <f t="shared" si="103"/>
        <v>45391.77999999997</v>
      </c>
    </row>
    <row r="246" spans="1:11" ht="9" customHeight="1">
      <c r="A246" s="94"/>
      <c r="B246" s="71"/>
      <c r="C246" s="44"/>
      <c r="D246" s="61"/>
      <c r="E246" s="45"/>
      <c r="F246" s="45"/>
      <c r="G246" s="45"/>
      <c r="H246" s="45"/>
      <c r="I246" s="61"/>
      <c r="J246" s="45"/>
      <c r="K246" s="45"/>
    </row>
    <row r="247" spans="1:11" ht="22.5" customHeight="1">
      <c r="A247" s="227" t="s">
        <v>219</v>
      </c>
      <c r="B247" s="228"/>
      <c r="C247" s="44" t="s">
        <v>390</v>
      </c>
      <c r="D247" s="61">
        <f aca="true" t="shared" si="104" ref="D247:K248">D248</f>
        <v>6411644.68</v>
      </c>
      <c r="E247" s="45">
        <f t="shared" si="104"/>
        <v>6411644.68</v>
      </c>
      <c r="F247" s="45">
        <f t="shared" si="104"/>
        <v>6371128.09</v>
      </c>
      <c r="G247" s="45">
        <f t="shared" si="104"/>
        <v>0</v>
      </c>
      <c r="H247" s="45">
        <f t="shared" si="104"/>
        <v>0</v>
      </c>
      <c r="I247" s="61">
        <f t="shared" si="104"/>
        <v>6371128.09</v>
      </c>
      <c r="J247" s="45">
        <f t="shared" si="104"/>
        <v>40516.58999999985</v>
      </c>
      <c r="K247" s="45">
        <f t="shared" si="104"/>
        <v>40516.58999999985</v>
      </c>
    </row>
    <row r="248" spans="1:11" ht="22.5">
      <c r="A248" s="94" t="s">
        <v>255</v>
      </c>
      <c r="B248" s="71"/>
      <c r="C248" s="44" t="s">
        <v>391</v>
      </c>
      <c r="D248" s="61">
        <f>D249</f>
        <v>6411644.68</v>
      </c>
      <c r="E248" s="45">
        <f t="shared" si="104"/>
        <v>6411644.68</v>
      </c>
      <c r="F248" s="45">
        <f t="shared" si="104"/>
        <v>6371128.09</v>
      </c>
      <c r="G248" s="45">
        <f t="shared" si="104"/>
        <v>0</v>
      </c>
      <c r="H248" s="45">
        <f t="shared" si="104"/>
        <v>0</v>
      </c>
      <c r="I248" s="61">
        <f t="shared" si="104"/>
        <v>6371128.09</v>
      </c>
      <c r="J248" s="45">
        <f t="shared" si="104"/>
        <v>40516.58999999985</v>
      </c>
      <c r="K248" s="45">
        <f t="shared" si="104"/>
        <v>40516.58999999985</v>
      </c>
    </row>
    <row r="249" spans="1:11" ht="45">
      <c r="A249" s="94" t="s">
        <v>207</v>
      </c>
      <c r="B249" s="71"/>
      <c r="C249" s="44" t="s">
        <v>392</v>
      </c>
      <c r="D249" s="61">
        <f>E249</f>
        <v>6411644.68</v>
      </c>
      <c r="E249" s="45">
        <v>6411644.68</v>
      </c>
      <c r="F249" s="45">
        <v>6371128.09</v>
      </c>
      <c r="G249" s="45">
        <v>0</v>
      </c>
      <c r="H249" s="45">
        <v>0</v>
      </c>
      <c r="I249" s="61">
        <f>F249</f>
        <v>6371128.09</v>
      </c>
      <c r="J249" s="45">
        <f>D249-I249</f>
        <v>40516.58999999985</v>
      </c>
      <c r="K249" s="45">
        <f>E249-I249</f>
        <v>40516.58999999985</v>
      </c>
    </row>
    <row r="250" spans="1:11" ht="42">
      <c r="A250" s="227" t="s">
        <v>108</v>
      </c>
      <c r="B250" s="228"/>
      <c r="C250" s="44" t="s">
        <v>387</v>
      </c>
      <c r="D250" s="61">
        <f aca="true" t="shared" si="105" ref="D250:K251">D251</f>
        <v>429740</v>
      </c>
      <c r="E250" s="45">
        <f t="shared" si="105"/>
        <v>429740</v>
      </c>
      <c r="F250" s="45">
        <f t="shared" si="105"/>
        <v>420737.82</v>
      </c>
      <c r="G250" s="45">
        <f t="shared" si="105"/>
        <v>0</v>
      </c>
      <c r="H250" s="45">
        <f t="shared" si="105"/>
        <v>0</v>
      </c>
      <c r="I250" s="61">
        <f t="shared" si="105"/>
        <v>420737.82</v>
      </c>
      <c r="J250" s="45">
        <f t="shared" si="105"/>
        <v>9002.179999999993</v>
      </c>
      <c r="K250" s="45">
        <f t="shared" si="105"/>
        <v>9002.179999999993</v>
      </c>
    </row>
    <row r="251" spans="1:11" ht="22.5">
      <c r="A251" s="94" t="s">
        <v>255</v>
      </c>
      <c r="B251" s="71"/>
      <c r="C251" s="44" t="s">
        <v>388</v>
      </c>
      <c r="D251" s="61">
        <f t="shared" si="105"/>
        <v>429740</v>
      </c>
      <c r="E251" s="45">
        <f t="shared" si="105"/>
        <v>429740</v>
      </c>
      <c r="F251" s="45">
        <f>F252</f>
        <v>420737.82</v>
      </c>
      <c r="G251" s="45">
        <f t="shared" si="105"/>
        <v>0</v>
      </c>
      <c r="H251" s="45">
        <f t="shared" si="105"/>
        <v>0</v>
      </c>
      <c r="I251" s="61">
        <f t="shared" si="105"/>
        <v>420737.82</v>
      </c>
      <c r="J251" s="45">
        <f t="shared" si="105"/>
        <v>9002.179999999993</v>
      </c>
      <c r="K251" s="45">
        <f t="shared" si="105"/>
        <v>9002.179999999993</v>
      </c>
    </row>
    <row r="252" spans="1:11" ht="12.75">
      <c r="A252" s="94" t="s">
        <v>212</v>
      </c>
      <c r="B252" s="71"/>
      <c r="C252" s="44" t="s">
        <v>389</v>
      </c>
      <c r="D252" s="61">
        <f>E252</f>
        <v>429740</v>
      </c>
      <c r="E252" s="45">
        <v>429740</v>
      </c>
      <c r="F252" s="45">
        <v>420737.82</v>
      </c>
      <c r="G252" s="45">
        <v>0</v>
      </c>
      <c r="H252" s="45">
        <v>0</v>
      </c>
      <c r="I252" s="61">
        <f>F252</f>
        <v>420737.82</v>
      </c>
      <c r="J252" s="45">
        <f>D252-I252</f>
        <v>9002.179999999993</v>
      </c>
      <c r="K252" s="45">
        <f>E252-I252</f>
        <v>9002.179999999993</v>
      </c>
    </row>
    <row r="253" spans="1:11" ht="73.5">
      <c r="A253" s="227" t="s">
        <v>220</v>
      </c>
      <c r="B253" s="228"/>
      <c r="C253" s="44" t="s">
        <v>425</v>
      </c>
      <c r="D253" s="61">
        <f aca="true" t="shared" si="106" ref="D253:K254">D254</f>
        <v>198543</v>
      </c>
      <c r="E253" s="45">
        <f t="shared" si="106"/>
        <v>198543</v>
      </c>
      <c r="F253" s="45">
        <f t="shared" si="106"/>
        <v>180948.76</v>
      </c>
      <c r="G253" s="45">
        <f t="shared" si="106"/>
        <v>0</v>
      </c>
      <c r="H253" s="45">
        <f t="shared" si="106"/>
        <v>0</v>
      </c>
      <c r="I253" s="61">
        <f t="shared" si="106"/>
        <v>180948.76</v>
      </c>
      <c r="J253" s="45">
        <f t="shared" si="106"/>
        <v>17594.23999999999</v>
      </c>
      <c r="K253" s="45">
        <f t="shared" si="106"/>
        <v>17594.23999999999</v>
      </c>
    </row>
    <row r="254" spans="1:11" ht="22.5">
      <c r="A254" s="94" t="s">
        <v>255</v>
      </c>
      <c r="B254" s="71"/>
      <c r="C254" s="44" t="s">
        <v>424</v>
      </c>
      <c r="D254" s="61">
        <f>D255</f>
        <v>198543</v>
      </c>
      <c r="E254" s="45">
        <f t="shared" si="106"/>
        <v>198543</v>
      </c>
      <c r="F254" s="45">
        <f t="shared" si="106"/>
        <v>180948.76</v>
      </c>
      <c r="G254" s="45">
        <f t="shared" si="106"/>
        <v>0</v>
      </c>
      <c r="H254" s="45">
        <f t="shared" si="106"/>
        <v>0</v>
      </c>
      <c r="I254" s="61">
        <f t="shared" si="106"/>
        <v>180948.76</v>
      </c>
      <c r="J254" s="45">
        <f t="shared" si="106"/>
        <v>17594.23999999999</v>
      </c>
      <c r="K254" s="45">
        <f t="shared" si="106"/>
        <v>17594.23999999999</v>
      </c>
    </row>
    <row r="255" spans="1:11" ht="12.75">
      <c r="A255" s="94" t="s">
        <v>212</v>
      </c>
      <c r="B255" s="71"/>
      <c r="C255" s="44" t="s">
        <v>423</v>
      </c>
      <c r="D255" s="61">
        <f>E255</f>
        <v>198543</v>
      </c>
      <c r="E255" s="45">
        <v>198543</v>
      </c>
      <c r="F255" s="45">
        <v>180948.76</v>
      </c>
      <c r="G255" s="45">
        <v>0</v>
      </c>
      <c r="H255" s="45">
        <v>0</v>
      </c>
      <c r="I255" s="61">
        <f>F255</f>
        <v>180948.76</v>
      </c>
      <c r="J255" s="45">
        <f>D255-I255</f>
        <v>17594.23999999999</v>
      </c>
      <c r="K255" s="45">
        <f>E255-I255</f>
        <v>17594.23999999999</v>
      </c>
    </row>
    <row r="256" spans="1:11" ht="31.5">
      <c r="A256" s="227" t="s">
        <v>311</v>
      </c>
      <c r="B256" s="228"/>
      <c r="C256" s="44" t="s">
        <v>394</v>
      </c>
      <c r="D256" s="61">
        <f aca="true" t="shared" si="107" ref="D256:K257">D257</f>
        <v>452333</v>
      </c>
      <c r="E256" s="45">
        <f t="shared" si="107"/>
        <v>452333</v>
      </c>
      <c r="F256" s="45">
        <f t="shared" si="107"/>
        <v>433537.64</v>
      </c>
      <c r="G256" s="45">
        <f t="shared" si="107"/>
        <v>0</v>
      </c>
      <c r="H256" s="45">
        <f t="shared" si="107"/>
        <v>0</v>
      </c>
      <c r="I256" s="61">
        <f t="shared" si="107"/>
        <v>433537.64</v>
      </c>
      <c r="J256" s="45">
        <f t="shared" si="107"/>
        <v>18795.359999999986</v>
      </c>
      <c r="K256" s="45">
        <f t="shared" si="107"/>
        <v>18795.359999999986</v>
      </c>
    </row>
    <row r="257" spans="1:11" ht="22.5">
      <c r="A257" s="94" t="s">
        <v>255</v>
      </c>
      <c r="B257" s="71"/>
      <c r="C257" s="44" t="s">
        <v>393</v>
      </c>
      <c r="D257" s="61">
        <f>E258</f>
        <v>452333</v>
      </c>
      <c r="E257" s="45">
        <f>E258</f>
        <v>452333</v>
      </c>
      <c r="F257" s="45">
        <f>F258</f>
        <v>433537.64</v>
      </c>
      <c r="G257" s="45">
        <f t="shared" si="107"/>
        <v>0</v>
      </c>
      <c r="H257" s="45">
        <f t="shared" si="107"/>
        <v>0</v>
      </c>
      <c r="I257" s="61">
        <f t="shared" si="107"/>
        <v>433537.64</v>
      </c>
      <c r="J257" s="45">
        <f>D257-I257</f>
        <v>18795.359999999986</v>
      </c>
      <c r="K257" s="45">
        <f>E257-I257</f>
        <v>18795.359999999986</v>
      </c>
    </row>
    <row r="258" spans="1:11" ht="12.75">
      <c r="A258" s="94" t="s">
        <v>212</v>
      </c>
      <c r="B258" s="71"/>
      <c r="C258" s="44" t="s">
        <v>395</v>
      </c>
      <c r="D258" s="61">
        <f>E258</f>
        <v>452333</v>
      </c>
      <c r="E258" s="45">
        <v>452333</v>
      </c>
      <c r="F258" s="45">
        <v>433537.64</v>
      </c>
      <c r="G258" s="45">
        <v>0</v>
      </c>
      <c r="H258" s="45">
        <v>0</v>
      </c>
      <c r="I258" s="61">
        <f>F258</f>
        <v>433537.64</v>
      </c>
      <c r="J258" s="45">
        <f>D258-I258</f>
        <v>18795.359999999986</v>
      </c>
      <c r="K258" s="45">
        <f>E258-I258</f>
        <v>18795.359999999986</v>
      </c>
    </row>
    <row r="259" spans="1:11" ht="42">
      <c r="A259" s="227" t="s">
        <v>107</v>
      </c>
      <c r="B259" s="228"/>
      <c r="C259" s="44" t="s">
        <v>397</v>
      </c>
      <c r="D259" s="61">
        <f aca="true" t="shared" si="108" ref="D259:K260">D260</f>
        <v>9420459.32</v>
      </c>
      <c r="E259" s="45">
        <f t="shared" si="108"/>
        <v>9420459.32</v>
      </c>
      <c r="F259" s="45">
        <f t="shared" si="108"/>
        <v>9420459.32</v>
      </c>
      <c r="G259" s="45">
        <f t="shared" si="108"/>
        <v>0</v>
      </c>
      <c r="H259" s="45">
        <f t="shared" si="108"/>
        <v>0</v>
      </c>
      <c r="I259" s="61">
        <f t="shared" si="108"/>
        <v>9420459.32</v>
      </c>
      <c r="J259" s="45">
        <f t="shared" si="108"/>
        <v>0</v>
      </c>
      <c r="K259" s="45">
        <f t="shared" si="108"/>
        <v>0</v>
      </c>
    </row>
    <row r="260" spans="1:11" ht="22.5">
      <c r="A260" s="94" t="s">
        <v>255</v>
      </c>
      <c r="B260" s="71"/>
      <c r="C260" s="44" t="s">
        <v>396</v>
      </c>
      <c r="D260" s="61">
        <f>D261</f>
        <v>9420459.32</v>
      </c>
      <c r="E260" s="45">
        <f t="shared" si="108"/>
        <v>9420459.32</v>
      </c>
      <c r="F260" s="45">
        <f t="shared" si="108"/>
        <v>9420459.32</v>
      </c>
      <c r="G260" s="45">
        <f t="shared" si="108"/>
        <v>0</v>
      </c>
      <c r="H260" s="45">
        <f t="shared" si="108"/>
        <v>0</v>
      </c>
      <c r="I260" s="61">
        <f t="shared" si="108"/>
        <v>9420459.32</v>
      </c>
      <c r="J260" s="45">
        <f t="shared" si="108"/>
        <v>0</v>
      </c>
      <c r="K260" s="45">
        <f t="shared" si="108"/>
        <v>0</v>
      </c>
    </row>
    <row r="261" spans="1:11" ht="45">
      <c r="A261" s="94" t="s">
        <v>207</v>
      </c>
      <c r="B261" s="71"/>
      <c r="C261" s="44" t="s">
        <v>398</v>
      </c>
      <c r="D261" s="61">
        <f>E261</f>
        <v>9420459.32</v>
      </c>
      <c r="E261" s="45">
        <v>9420459.32</v>
      </c>
      <c r="F261" s="45">
        <v>9420459.32</v>
      </c>
      <c r="G261" s="45">
        <v>0</v>
      </c>
      <c r="H261" s="45">
        <v>0</v>
      </c>
      <c r="I261" s="61">
        <f>F261</f>
        <v>9420459.32</v>
      </c>
      <c r="J261" s="45">
        <f>D261-I261</f>
        <v>0</v>
      </c>
      <c r="K261" s="45">
        <f>E261-I261</f>
        <v>0</v>
      </c>
    </row>
    <row r="262" spans="1:11" ht="10.5" customHeight="1">
      <c r="A262" s="94"/>
      <c r="B262" s="71"/>
      <c r="C262" s="44"/>
      <c r="D262" s="61"/>
      <c r="E262" s="45"/>
      <c r="F262" s="45"/>
      <c r="G262" s="45"/>
      <c r="H262" s="45"/>
      <c r="I262" s="61"/>
      <c r="J262" s="45"/>
      <c r="K262" s="45"/>
    </row>
    <row r="263" spans="1:11" ht="15" customHeight="1">
      <c r="A263" s="236" t="s">
        <v>294</v>
      </c>
      <c r="B263" s="237"/>
      <c r="C263" s="44" t="s">
        <v>226</v>
      </c>
      <c r="D263" s="61">
        <f>D264+D266+D269</f>
        <v>12556319.52</v>
      </c>
      <c r="E263" s="61">
        <f>E264+E266+E269</f>
        <v>12556319.52</v>
      </c>
      <c r="F263" s="61">
        <f aca="true" t="shared" si="109" ref="F263:K263">F264+F266+F269</f>
        <v>12555658.299999999</v>
      </c>
      <c r="G263" s="61">
        <f>G264+G266+G269</f>
        <v>0</v>
      </c>
      <c r="H263" s="61">
        <f>H264+H266+H269</f>
        <v>0</v>
      </c>
      <c r="I263" s="61">
        <f>I264+I266+I269</f>
        <v>12555658.299999999</v>
      </c>
      <c r="J263" s="61">
        <f t="shared" si="109"/>
        <v>661.2200000000012</v>
      </c>
      <c r="K263" s="61">
        <f t="shared" si="109"/>
        <v>661.2200000000012</v>
      </c>
    </row>
    <row r="264" spans="1:11" ht="24" customHeight="1">
      <c r="A264" s="94" t="s">
        <v>235</v>
      </c>
      <c r="B264" s="228"/>
      <c r="C264" s="44" t="s">
        <v>257</v>
      </c>
      <c r="D264" s="61">
        <f aca="true" t="shared" si="110" ref="D264:K264">D265</f>
        <v>374079.86</v>
      </c>
      <c r="E264" s="61">
        <f t="shared" si="110"/>
        <v>374079.86</v>
      </c>
      <c r="F264" s="61">
        <f t="shared" si="110"/>
        <v>373418.66000000003</v>
      </c>
      <c r="G264" s="61">
        <f t="shared" si="110"/>
        <v>0</v>
      </c>
      <c r="H264" s="61">
        <f t="shared" si="110"/>
        <v>0</v>
      </c>
      <c r="I264" s="61">
        <f t="shared" si="110"/>
        <v>373418.66000000003</v>
      </c>
      <c r="J264" s="61">
        <f t="shared" si="110"/>
        <v>661.1999999999825</v>
      </c>
      <c r="K264" s="61">
        <f t="shared" si="110"/>
        <v>661.1999999999825</v>
      </c>
    </row>
    <row r="265" spans="1:11" ht="24" customHeight="1">
      <c r="A265" s="94" t="s">
        <v>215</v>
      </c>
      <c r="B265" s="71"/>
      <c r="C265" s="44" t="s">
        <v>227</v>
      </c>
      <c r="D265" s="61">
        <f aca="true" t="shared" si="111" ref="D265:K265">D280+D287+D297</f>
        <v>374079.86</v>
      </c>
      <c r="E265" s="61">
        <f t="shared" si="111"/>
        <v>374079.86</v>
      </c>
      <c r="F265" s="61">
        <f t="shared" si="111"/>
        <v>373418.66000000003</v>
      </c>
      <c r="G265" s="61">
        <f t="shared" si="111"/>
        <v>0</v>
      </c>
      <c r="H265" s="61">
        <f t="shared" si="111"/>
        <v>0</v>
      </c>
      <c r="I265" s="61">
        <f t="shared" si="111"/>
        <v>373418.66000000003</v>
      </c>
      <c r="J265" s="61">
        <f t="shared" si="111"/>
        <v>661.1999999999825</v>
      </c>
      <c r="K265" s="61">
        <f t="shared" si="111"/>
        <v>661.1999999999825</v>
      </c>
    </row>
    <row r="266" spans="1:11" ht="12.75">
      <c r="A266" s="94" t="s">
        <v>246</v>
      </c>
      <c r="B266" s="71"/>
      <c r="C266" s="44" t="s">
        <v>323</v>
      </c>
      <c r="D266" s="61">
        <f>D267+D268</f>
        <v>28447.02</v>
      </c>
      <c r="E266" s="61">
        <f>E267+E268</f>
        <v>28447.02</v>
      </c>
      <c r="F266" s="61">
        <f aca="true" t="shared" si="112" ref="F266:K266">F267+F268</f>
        <v>28447.02</v>
      </c>
      <c r="G266" s="61">
        <f>G267+G268</f>
        <v>0</v>
      </c>
      <c r="H266" s="61">
        <f>H267+H268</f>
        <v>0</v>
      </c>
      <c r="I266" s="61">
        <f>I267+I268</f>
        <v>28447.02</v>
      </c>
      <c r="J266" s="61">
        <f t="shared" si="112"/>
        <v>0</v>
      </c>
      <c r="K266" s="61">
        <f t="shared" si="112"/>
        <v>0</v>
      </c>
    </row>
    <row r="267" spans="1:11" ht="33.75">
      <c r="A267" s="94" t="s">
        <v>237</v>
      </c>
      <c r="B267" s="71"/>
      <c r="C267" s="44" t="s">
        <v>324</v>
      </c>
      <c r="D267" s="61">
        <f aca="true" t="shared" si="113" ref="D267:K267">D288</f>
        <v>28447.02</v>
      </c>
      <c r="E267" s="61">
        <f t="shared" si="113"/>
        <v>28447.02</v>
      </c>
      <c r="F267" s="61">
        <f t="shared" si="113"/>
        <v>28447.02</v>
      </c>
      <c r="G267" s="61">
        <f t="shared" si="113"/>
        <v>0</v>
      </c>
      <c r="H267" s="61">
        <f t="shared" si="113"/>
        <v>0</v>
      </c>
      <c r="I267" s="61">
        <f t="shared" si="113"/>
        <v>28447.02</v>
      </c>
      <c r="J267" s="61">
        <f t="shared" si="113"/>
        <v>0</v>
      </c>
      <c r="K267" s="61">
        <f t="shared" si="113"/>
        <v>0</v>
      </c>
    </row>
    <row r="268" spans="1:11" ht="1.5" customHeight="1">
      <c r="A268" s="94" t="s">
        <v>322</v>
      </c>
      <c r="B268" s="71"/>
      <c r="C268" s="44" t="s">
        <v>325</v>
      </c>
      <c r="D268" s="61"/>
      <c r="E268" s="61"/>
      <c r="F268" s="61"/>
      <c r="G268" s="61"/>
      <c r="H268" s="61"/>
      <c r="I268" s="61"/>
      <c r="J268" s="61"/>
      <c r="K268" s="61"/>
    </row>
    <row r="269" spans="1:11" ht="24.75" customHeight="1">
      <c r="A269" s="94" t="s">
        <v>255</v>
      </c>
      <c r="B269" s="228"/>
      <c r="C269" s="44" t="s">
        <v>223</v>
      </c>
      <c r="D269" s="61">
        <f>D270+D271+D272</f>
        <v>12153792.639999999</v>
      </c>
      <c r="E269" s="61">
        <f>E270+E271+E272</f>
        <v>12153792.639999999</v>
      </c>
      <c r="F269" s="61">
        <f aca="true" t="shared" si="114" ref="F269:K269">F270+F271+F272</f>
        <v>12153792.62</v>
      </c>
      <c r="G269" s="61">
        <f>G270+G271+G272</f>
        <v>0</v>
      </c>
      <c r="H269" s="61">
        <f>H270+H271+H272</f>
        <v>0</v>
      </c>
      <c r="I269" s="61">
        <f>I270+I271+I272</f>
        <v>12153792.62</v>
      </c>
      <c r="J269" s="61">
        <f t="shared" si="114"/>
        <v>0.02000000001862645</v>
      </c>
      <c r="K269" s="61">
        <f t="shared" si="114"/>
        <v>0.02000000001862645</v>
      </c>
    </row>
    <row r="270" spans="1:11" ht="45" customHeight="1">
      <c r="A270" s="94" t="s">
        <v>207</v>
      </c>
      <c r="B270" s="71"/>
      <c r="C270" s="44" t="s">
        <v>224</v>
      </c>
      <c r="D270" s="61">
        <f>D276</f>
        <v>5445892</v>
      </c>
      <c r="E270" s="61">
        <f>E276</f>
        <v>5445892</v>
      </c>
      <c r="F270" s="61">
        <f aca="true" t="shared" si="115" ref="F270:K270">F276</f>
        <v>5445892</v>
      </c>
      <c r="G270" s="61">
        <f t="shared" si="115"/>
        <v>0</v>
      </c>
      <c r="H270" s="61">
        <f t="shared" si="115"/>
        <v>0</v>
      </c>
      <c r="I270" s="61">
        <f t="shared" si="115"/>
        <v>5445892</v>
      </c>
      <c r="J270" s="61">
        <f t="shared" si="115"/>
        <v>0</v>
      </c>
      <c r="K270" s="61">
        <f t="shared" si="115"/>
        <v>0</v>
      </c>
    </row>
    <row r="271" spans="1:11" ht="11.25" customHeight="1">
      <c r="A271" s="94" t="s">
        <v>212</v>
      </c>
      <c r="B271" s="71"/>
      <c r="C271" s="44" t="s">
        <v>225</v>
      </c>
      <c r="D271" s="61">
        <f>D282+D292+D301+D305+D309</f>
        <v>6560013.279999999</v>
      </c>
      <c r="E271" s="61">
        <f>E282+E292+E301+E305+E309</f>
        <v>6560013.279999999</v>
      </c>
      <c r="F271" s="61">
        <f aca="true" t="shared" si="116" ref="F271:K271">F282+F292+F301+F305+F309</f>
        <v>6560013.26</v>
      </c>
      <c r="G271" s="61">
        <f t="shared" si="116"/>
        <v>0</v>
      </c>
      <c r="H271" s="61">
        <f t="shared" si="116"/>
        <v>0</v>
      </c>
      <c r="I271" s="61">
        <f t="shared" si="116"/>
        <v>6560013.26</v>
      </c>
      <c r="J271" s="61">
        <f t="shared" si="116"/>
        <v>0.02000000001862645</v>
      </c>
      <c r="K271" s="61">
        <f t="shared" si="116"/>
        <v>0.02000000001862645</v>
      </c>
    </row>
    <row r="272" spans="1:11" ht="67.5">
      <c r="A272" s="94" t="s">
        <v>505</v>
      </c>
      <c r="B272" s="71"/>
      <c r="C272" s="44" t="s">
        <v>498</v>
      </c>
      <c r="D272" s="61">
        <f aca="true" t="shared" si="117" ref="D272:K272">D283+D293</f>
        <v>147887.36</v>
      </c>
      <c r="E272" s="61">
        <f t="shared" si="117"/>
        <v>147887.36</v>
      </c>
      <c r="F272" s="61">
        <f t="shared" si="117"/>
        <v>147887.36</v>
      </c>
      <c r="G272" s="61">
        <f t="shared" si="117"/>
        <v>0</v>
      </c>
      <c r="H272" s="61">
        <f t="shared" si="117"/>
        <v>0</v>
      </c>
      <c r="I272" s="61">
        <f t="shared" si="117"/>
        <v>147887.36</v>
      </c>
      <c r="J272" s="61">
        <f t="shared" si="117"/>
        <v>0</v>
      </c>
      <c r="K272" s="61">
        <f t="shared" si="117"/>
        <v>0</v>
      </c>
    </row>
    <row r="273" spans="1:11" ht="8.25" customHeight="1">
      <c r="A273" s="94"/>
      <c r="B273" s="71"/>
      <c r="C273" s="44"/>
      <c r="D273" s="61"/>
      <c r="E273" s="45"/>
      <c r="F273" s="45"/>
      <c r="G273" s="45"/>
      <c r="H273" s="45"/>
      <c r="I273" s="61"/>
      <c r="J273" s="45"/>
      <c r="K273" s="45"/>
    </row>
    <row r="274" spans="1:11" ht="43.5" customHeight="1">
      <c r="A274" s="235" t="s">
        <v>228</v>
      </c>
      <c r="B274" s="237"/>
      <c r="C274" s="44" t="s">
        <v>147</v>
      </c>
      <c r="D274" s="61">
        <f aca="true" t="shared" si="118" ref="D274:K275">D275</f>
        <v>5445892</v>
      </c>
      <c r="E274" s="45">
        <f t="shared" si="118"/>
        <v>5445892</v>
      </c>
      <c r="F274" s="45">
        <f t="shared" si="118"/>
        <v>5445892</v>
      </c>
      <c r="G274" s="45">
        <f t="shared" si="118"/>
        <v>0</v>
      </c>
      <c r="H274" s="45">
        <f t="shared" si="118"/>
        <v>0</v>
      </c>
      <c r="I274" s="61">
        <f t="shared" si="118"/>
        <v>5445892</v>
      </c>
      <c r="J274" s="45">
        <f t="shared" si="118"/>
        <v>0</v>
      </c>
      <c r="K274" s="45">
        <f t="shared" si="118"/>
        <v>0</v>
      </c>
    </row>
    <row r="275" spans="1:11" ht="23.25" customHeight="1">
      <c r="A275" s="94" t="s">
        <v>255</v>
      </c>
      <c r="B275" s="71"/>
      <c r="C275" s="44" t="s">
        <v>275</v>
      </c>
      <c r="D275" s="61">
        <f>D276</f>
        <v>5445892</v>
      </c>
      <c r="E275" s="45">
        <f t="shared" si="118"/>
        <v>5445892</v>
      </c>
      <c r="F275" s="45">
        <f t="shared" si="118"/>
        <v>5445892</v>
      </c>
      <c r="G275" s="45">
        <f t="shared" si="118"/>
        <v>0</v>
      </c>
      <c r="H275" s="45">
        <f t="shared" si="118"/>
        <v>0</v>
      </c>
      <c r="I275" s="61">
        <f t="shared" si="118"/>
        <v>5445892</v>
      </c>
      <c r="J275" s="45">
        <f t="shared" si="118"/>
        <v>0</v>
      </c>
      <c r="K275" s="45">
        <f t="shared" si="118"/>
        <v>0</v>
      </c>
    </row>
    <row r="276" spans="1:11" ht="44.25" customHeight="1">
      <c r="A276" s="94" t="s">
        <v>207</v>
      </c>
      <c r="B276" s="71"/>
      <c r="C276" s="44" t="s">
        <v>148</v>
      </c>
      <c r="D276" s="61">
        <f>E276</f>
        <v>5445892</v>
      </c>
      <c r="E276" s="45">
        <v>5445892</v>
      </c>
      <c r="F276" s="45">
        <v>5445892</v>
      </c>
      <c r="G276" s="45">
        <v>0</v>
      </c>
      <c r="H276" s="45">
        <v>0</v>
      </c>
      <c r="I276" s="61">
        <f>F276</f>
        <v>5445892</v>
      </c>
      <c r="J276" s="45">
        <f>D276-I276</f>
        <v>0</v>
      </c>
      <c r="K276" s="45">
        <f>E276-I276</f>
        <v>0</v>
      </c>
    </row>
    <row r="277" spans="1:11" ht="9.75" customHeight="1">
      <c r="A277" s="94"/>
      <c r="B277" s="71"/>
      <c r="C277" s="44"/>
      <c r="D277" s="61"/>
      <c r="E277" s="45"/>
      <c r="F277" s="45"/>
      <c r="G277" s="45"/>
      <c r="H277" s="45"/>
      <c r="I277" s="61"/>
      <c r="J277" s="45"/>
      <c r="K277" s="45"/>
    </row>
    <row r="278" spans="1:11" ht="21">
      <c r="A278" s="227" t="s">
        <v>114</v>
      </c>
      <c r="B278" s="228"/>
      <c r="C278" s="44" t="s">
        <v>149</v>
      </c>
      <c r="D278" s="61">
        <f aca="true" t="shared" si="119" ref="D278:K278">D279+D281</f>
        <v>2100602.2199999997</v>
      </c>
      <c r="E278" s="45">
        <f t="shared" si="119"/>
        <v>2100602.2199999997</v>
      </c>
      <c r="F278" s="45">
        <f t="shared" si="119"/>
        <v>2100602.1999999997</v>
      </c>
      <c r="G278" s="45">
        <f t="shared" si="119"/>
        <v>0</v>
      </c>
      <c r="H278" s="45">
        <f t="shared" si="119"/>
        <v>0</v>
      </c>
      <c r="I278" s="61">
        <f t="shared" si="119"/>
        <v>2100602.1999999997</v>
      </c>
      <c r="J278" s="45">
        <f t="shared" si="119"/>
        <v>0.02000000001862645</v>
      </c>
      <c r="K278" s="45">
        <f t="shared" si="119"/>
        <v>0.02000000001862645</v>
      </c>
    </row>
    <row r="279" spans="1:11" ht="22.5">
      <c r="A279" s="94" t="s">
        <v>255</v>
      </c>
      <c r="B279" s="71"/>
      <c r="C279" s="44" t="s">
        <v>320</v>
      </c>
      <c r="D279" s="61">
        <f>E279</f>
        <v>27564.86</v>
      </c>
      <c r="E279" s="45">
        <f>E280</f>
        <v>27564.86</v>
      </c>
      <c r="F279" s="45">
        <f aca="true" t="shared" si="120" ref="F279:K279">F280</f>
        <v>27564.86</v>
      </c>
      <c r="G279" s="45">
        <f t="shared" si="120"/>
        <v>0</v>
      </c>
      <c r="H279" s="45">
        <f t="shared" si="120"/>
        <v>0</v>
      </c>
      <c r="I279" s="61">
        <f t="shared" si="120"/>
        <v>27564.86</v>
      </c>
      <c r="J279" s="45">
        <f t="shared" si="120"/>
        <v>0</v>
      </c>
      <c r="K279" s="45">
        <f t="shared" si="120"/>
        <v>0</v>
      </c>
    </row>
    <row r="280" spans="1:11" ht="25.5" customHeight="1">
      <c r="A280" s="94" t="s">
        <v>215</v>
      </c>
      <c r="B280" s="71"/>
      <c r="C280" s="44" t="s">
        <v>321</v>
      </c>
      <c r="D280" s="61">
        <f>E280</f>
        <v>27564.86</v>
      </c>
      <c r="E280" s="45">
        <v>27564.86</v>
      </c>
      <c r="F280" s="45">
        <v>27564.86</v>
      </c>
      <c r="G280" s="45">
        <v>0</v>
      </c>
      <c r="H280" s="45">
        <v>0</v>
      </c>
      <c r="I280" s="61">
        <f>F280</f>
        <v>27564.86</v>
      </c>
      <c r="J280" s="45">
        <f>D280-I280</f>
        <v>0</v>
      </c>
      <c r="K280" s="45">
        <f>E280-I280</f>
        <v>0</v>
      </c>
    </row>
    <row r="281" spans="1:11" ht="21.75" customHeight="1">
      <c r="A281" s="94" t="s">
        <v>255</v>
      </c>
      <c r="B281" s="71"/>
      <c r="C281" s="44" t="s">
        <v>276</v>
      </c>
      <c r="D281" s="61">
        <f aca="true" t="shared" si="121" ref="D281:K281">D282+D283</f>
        <v>2073037.3599999999</v>
      </c>
      <c r="E281" s="45">
        <f t="shared" si="121"/>
        <v>2073037.3599999999</v>
      </c>
      <c r="F281" s="45">
        <f t="shared" si="121"/>
        <v>2073037.3399999999</v>
      </c>
      <c r="G281" s="45">
        <f t="shared" si="121"/>
        <v>0</v>
      </c>
      <c r="H281" s="45">
        <f t="shared" si="121"/>
        <v>0</v>
      </c>
      <c r="I281" s="61">
        <f t="shared" si="121"/>
        <v>2073037.3399999999</v>
      </c>
      <c r="J281" s="45">
        <f t="shared" si="121"/>
        <v>0.02000000001862645</v>
      </c>
      <c r="K281" s="45">
        <f t="shared" si="121"/>
        <v>0.02000000001862645</v>
      </c>
    </row>
    <row r="282" spans="1:11" ht="15" customHeight="1">
      <c r="A282" s="94" t="s">
        <v>212</v>
      </c>
      <c r="B282" s="71"/>
      <c r="C282" s="44" t="s">
        <v>500</v>
      </c>
      <c r="D282" s="61">
        <f>E282</f>
        <v>1925150</v>
      </c>
      <c r="E282" s="45">
        <v>1925150</v>
      </c>
      <c r="F282" s="45">
        <v>1925149.98</v>
      </c>
      <c r="G282" s="45">
        <v>0</v>
      </c>
      <c r="H282" s="45">
        <v>0</v>
      </c>
      <c r="I282" s="61">
        <f>F282</f>
        <v>1925149.98</v>
      </c>
      <c r="J282" s="45">
        <f>D282-I282</f>
        <v>0.02000000001862645</v>
      </c>
      <c r="K282" s="45">
        <f>E282-I282</f>
        <v>0.02000000001862645</v>
      </c>
    </row>
    <row r="283" spans="1:11" ht="67.5">
      <c r="A283" s="94" t="s">
        <v>505</v>
      </c>
      <c r="B283" s="71"/>
      <c r="C283" s="44" t="s">
        <v>499</v>
      </c>
      <c r="D283" s="61">
        <f>E283</f>
        <v>147887.36</v>
      </c>
      <c r="E283" s="45">
        <v>147887.36</v>
      </c>
      <c r="F283" s="45">
        <v>147887.36</v>
      </c>
      <c r="G283" s="45">
        <v>0</v>
      </c>
      <c r="H283" s="45">
        <v>0</v>
      </c>
      <c r="I283" s="61">
        <f>F283</f>
        <v>147887.36</v>
      </c>
      <c r="J283" s="45">
        <f>D283-I283</f>
        <v>0</v>
      </c>
      <c r="K283" s="45">
        <f>E283-I283</f>
        <v>0</v>
      </c>
    </row>
    <row r="284" spans="1:11" ht="12.75">
      <c r="A284" s="94"/>
      <c r="B284" s="71"/>
      <c r="C284" s="44"/>
      <c r="D284" s="61"/>
      <c r="E284" s="45"/>
      <c r="F284" s="45"/>
      <c r="G284" s="45"/>
      <c r="H284" s="45"/>
      <c r="I284" s="61"/>
      <c r="J284" s="45"/>
      <c r="K284" s="45"/>
    </row>
    <row r="285" spans="1:12" ht="21">
      <c r="A285" s="227" t="s">
        <v>432</v>
      </c>
      <c r="B285" s="228"/>
      <c r="C285" s="44" t="s">
        <v>426</v>
      </c>
      <c r="D285" s="61">
        <f aca="true" t="shared" si="122" ref="D285:K285">D286+D288+D291</f>
        <v>4274900</v>
      </c>
      <c r="E285" s="45">
        <f t="shared" si="122"/>
        <v>4274900</v>
      </c>
      <c r="F285" s="45">
        <f t="shared" si="122"/>
        <v>4274900</v>
      </c>
      <c r="G285" s="45">
        <f t="shared" si="122"/>
        <v>0</v>
      </c>
      <c r="H285" s="45">
        <f t="shared" si="122"/>
        <v>0</v>
      </c>
      <c r="I285" s="61">
        <f t="shared" si="122"/>
        <v>4274900</v>
      </c>
      <c r="J285" s="45">
        <f t="shared" si="122"/>
        <v>0</v>
      </c>
      <c r="K285" s="45">
        <f t="shared" si="122"/>
        <v>0</v>
      </c>
      <c r="L285" s="56"/>
    </row>
    <row r="286" spans="1:11" ht="22.5">
      <c r="A286" s="94" t="s">
        <v>286</v>
      </c>
      <c r="B286" s="71"/>
      <c r="C286" s="44" t="s">
        <v>427</v>
      </c>
      <c r="D286" s="61">
        <f>E286</f>
        <v>150186.04</v>
      </c>
      <c r="E286" s="45">
        <f aca="true" t="shared" si="123" ref="E286:K286">E287</f>
        <v>150186.04</v>
      </c>
      <c r="F286" s="45">
        <f t="shared" si="123"/>
        <v>150186.04</v>
      </c>
      <c r="G286" s="45">
        <f t="shared" si="123"/>
        <v>0</v>
      </c>
      <c r="H286" s="45">
        <f t="shared" si="123"/>
        <v>0</v>
      </c>
      <c r="I286" s="61">
        <f t="shared" si="123"/>
        <v>150186.04</v>
      </c>
      <c r="J286" s="45">
        <f t="shared" si="123"/>
        <v>0</v>
      </c>
      <c r="K286" s="45">
        <f t="shared" si="123"/>
        <v>0</v>
      </c>
    </row>
    <row r="287" spans="1:11" ht="23.25" customHeight="1">
      <c r="A287" s="94" t="s">
        <v>215</v>
      </c>
      <c r="B287" s="71"/>
      <c r="C287" s="44" t="s">
        <v>428</v>
      </c>
      <c r="D287" s="61">
        <f>E287</f>
        <v>150186.04</v>
      </c>
      <c r="E287" s="45">
        <v>150186.04</v>
      </c>
      <c r="F287" s="45">
        <v>150186.04</v>
      </c>
      <c r="G287" s="45">
        <v>0</v>
      </c>
      <c r="H287" s="45">
        <v>0</v>
      </c>
      <c r="I287" s="61">
        <f>F287</f>
        <v>150186.04</v>
      </c>
      <c r="J287" s="45">
        <f>D287-I287</f>
        <v>0</v>
      </c>
      <c r="K287" s="45">
        <f>E287-I287</f>
        <v>0</v>
      </c>
    </row>
    <row r="288" spans="1:11" s="57" customFormat="1" ht="12.75">
      <c r="A288" s="94" t="s">
        <v>246</v>
      </c>
      <c r="B288" s="71"/>
      <c r="C288" s="44" t="s">
        <v>508</v>
      </c>
      <c r="D288" s="61">
        <f aca="true" t="shared" si="124" ref="D288:K288">D289+D290</f>
        <v>28447.02</v>
      </c>
      <c r="E288" s="45">
        <f>E289</f>
        <v>28447.02</v>
      </c>
      <c r="F288" s="45">
        <f t="shared" si="124"/>
        <v>28447.02</v>
      </c>
      <c r="G288" s="45">
        <f t="shared" si="124"/>
        <v>0</v>
      </c>
      <c r="H288" s="45">
        <f t="shared" si="124"/>
        <v>0</v>
      </c>
      <c r="I288" s="61">
        <f t="shared" si="124"/>
        <v>28447.02</v>
      </c>
      <c r="J288" s="45">
        <f>J289+J290</f>
        <v>0</v>
      </c>
      <c r="K288" s="45">
        <f t="shared" si="124"/>
        <v>0</v>
      </c>
    </row>
    <row r="289" spans="1:11" s="57" customFormat="1" ht="33.75">
      <c r="A289" s="94" t="s">
        <v>237</v>
      </c>
      <c r="B289" s="71"/>
      <c r="C289" s="44" t="s">
        <v>429</v>
      </c>
      <c r="D289" s="61">
        <f>E289</f>
        <v>28447.02</v>
      </c>
      <c r="E289" s="45">
        <v>28447.02</v>
      </c>
      <c r="F289" s="45">
        <v>28447.02</v>
      </c>
      <c r="G289" s="45">
        <v>0</v>
      </c>
      <c r="H289" s="45">
        <v>0</v>
      </c>
      <c r="I289" s="61">
        <f>F289</f>
        <v>28447.02</v>
      </c>
      <c r="J289" s="45">
        <f>D289-I289</f>
        <v>0</v>
      </c>
      <c r="K289" s="45">
        <f>E289-I289</f>
        <v>0</v>
      </c>
    </row>
    <row r="290" spans="1:11" s="57" customFormat="1" ht="22.5" hidden="1">
      <c r="A290" s="94" t="s">
        <v>322</v>
      </c>
      <c r="B290" s="71"/>
      <c r="C290" s="44" t="s">
        <v>429</v>
      </c>
      <c r="D290" s="61">
        <f>E290</f>
        <v>0</v>
      </c>
      <c r="E290" s="45">
        <v>0</v>
      </c>
      <c r="F290" s="45">
        <v>0</v>
      </c>
      <c r="G290" s="45">
        <v>0</v>
      </c>
      <c r="H290" s="45">
        <v>0</v>
      </c>
      <c r="I290" s="61">
        <f>F290</f>
        <v>0</v>
      </c>
      <c r="J290" s="45">
        <f>D290-I290</f>
        <v>0</v>
      </c>
      <c r="K290" s="45">
        <f>E290-I290</f>
        <v>0</v>
      </c>
    </row>
    <row r="291" spans="1:11" ht="23.25" customHeight="1">
      <c r="A291" s="94" t="s">
        <v>255</v>
      </c>
      <c r="B291" s="71"/>
      <c r="C291" s="44" t="s">
        <v>430</v>
      </c>
      <c r="D291" s="61">
        <f aca="true" t="shared" si="125" ref="D291:K291">D292+D293</f>
        <v>4096266.94</v>
      </c>
      <c r="E291" s="45">
        <f t="shared" si="125"/>
        <v>4096266.94</v>
      </c>
      <c r="F291" s="45">
        <f t="shared" si="125"/>
        <v>4096266.94</v>
      </c>
      <c r="G291" s="45">
        <f t="shared" si="125"/>
        <v>0</v>
      </c>
      <c r="H291" s="45">
        <f t="shared" si="125"/>
        <v>0</v>
      </c>
      <c r="I291" s="61">
        <f t="shared" si="125"/>
        <v>4096266.94</v>
      </c>
      <c r="J291" s="45">
        <f t="shared" si="125"/>
        <v>0</v>
      </c>
      <c r="K291" s="45">
        <f t="shared" si="125"/>
        <v>0</v>
      </c>
    </row>
    <row r="292" spans="1:11" ht="15" customHeight="1">
      <c r="A292" s="94" t="s">
        <v>212</v>
      </c>
      <c r="B292" s="71"/>
      <c r="C292" s="44" t="s">
        <v>501</v>
      </c>
      <c r="D292" s="61">
        <f>E292</f>
        <v>4096266.94</v>
      </c>
      <c r="E292" s="45">
        <v>4096266.94</v>
      </c>
      <c r="F292" s="45">
        <v>4096266.94</v>
      </c>
      <c r="G292" s="45">
        <v>0</v>
      </c>
      <c r="H292" s="45">
        <v>0</v>
      </c>
      <c r="I292" s="61">
        <f>F292</f>
        <v>4096266.94</v>
      </c>
      <c r="J292" s="45">
        <f>D292-I292</f>
        <v>0</v>
      </c>
      <c r="K292" s="45">
        <f>E292-I292</f>
        <v>0</v>
      </c>
    </row>
    <row r="293" spans="1:11" ht="0.75" customHeight="1">
      <c r="A293" s="94" t="s">
        <v>207</v>
      </c>
      <c r="B293" s="71"/>
      <c r="C293" s="44" t="s">
        <v>431</v>
      </c>
      <c r="D293" s="61">
        <f>E293</f>
        <v>0</v>
      </c>
      <c r="E293" s="45">
        <v>0</v>
      </c>
      <c r="F293" s="45">
        <v>0</v>
      </c>
      <c r="G293" s="45">
        <v>0</v>
      </c>
      <c r="H293" s="45">
        <v>0</v>
      </c>
      <c r="I293" s="61">
        <f>F293</f>
        <v>0</v>
      </c>
      <c r="J293" s="45">
        <f>D293-I293</f>
        <v>0</v>
      </c>
      <c r="K293" s="45">
        <f>E293-I293</f>
        <v>0</v>
      </c>
    </row>
    <row r="294" spans="1:11" ht="4.5" customHeight="1">
      <c r="A294" s="94"/>
      <c r="B294" s="71"/>
      <c r="C294" s="44"/>
      <c r="D294" s="61"/>
      <c r="E294" s="45"/>
      <c r="F294" s="45"/>
      <c r="G294" s="45"/>
      <c r="H294" s="45"/>
      <c r="I294" s="61"/>
      <c r="J294" s="45"/>
      <c r="K294" s="45"/>
    </row>
    <row r="295" spans="1:11" ht="43.5" customHeight="1">
      <c r="A295" s="227" t="s">
        <v>229</v>
      </c>
      <c r="B295" s="71"/>
      <c r="C295" s="44" t="s">
        <v>150</v>
      </c>
      <c r="D295" s="61">
        <f>D296</f>
        <v>196328.96</v>
      </c>
      <c r="E295" s="45">
        <f>E297</f>
        <v>196328.96</v>
      </c>
      <c r="F295" s="45">
        <f>F297</f>
        <v>195667.76</v>
      </c>
      <c r="G295" s="45">
        <f>G297</f>
        <v>0</v>
      </c>
      <c r="H295" s="45">
        <f>H297</f>
        <v>0</v>
      </c>
      <c r="I295" s="61">
        <f>I297</f>
        <v>195667.76</v>
      </c>
      <c r="J295" s="45">
        <f>D295-I295</f>
        <v>661.1999999999825</v>
      </c>
      <c r="K295" s="45">
        <f>E295-I295</f>
        <v>661.1999999999825</v>
      </c>
    </row>
    <row r="296" spans="1:11" ht="22.5" customHeight="1">
      <c r="A296" s="94" t="s">
        <v>286</v>
      </c>
      <c r="B296" s="71"/>
      <c r="C296" s="44" t="s">
        <v>277</v>
      </c>
      <c r="D296" s="61">
        <f>D297</f>
        <v>196328.96</v>
      </c>
      <c r="E296" s="45">
        <f>E297</f>
        <v>196328.96</v>
      </c>
      <c r="F296" s="45">
        <f>F297</f>
        <v>195667.76</v>
      </c>
      <c r="G296" s="45">
        <f>G297</f>
        <v>0</v>
      </c>
      <c r="H296" s="45">
        <f>H297</f>
        <v>0</v>
      </c>
      <c r="I296" s="61">
        <f>I297</f>
        <v>195667.76</v>
      </c>
      <c r="J296" s="45">
        <f>D296-I296</f>
        <v>661.1999999999825</v>
      </c>
      <c r="K296" s="45">
        <f>E296-I296</f>
        <v>661.1999999999825</v>
      </c>
    </row>
    <row r="297" spans="1:11" ht="24.75" customHeight="1">
      <c r="A297" s="94" t="s">
        <v>215</v>
      </c>
      <c r="B297" s="71"/>
      <c r="C297" s="44" t="s">
        <v>151</v>
      </c>
      <c r="D297" s="61">
        <f>E297</f>
        <v>196328.96</v>
      </c>
      <c r="E297" s="45">
        <v>196328.96</v>
      </c>
      <c r="F297" s="45">
        <v>195667.76</v>
      </c>
      <c r="G297" s="45">
        <v>0</v>
      </c>
      <c r="H297" s="45">
        <v>0</v>
      </c>
      <c r="I297" s="61">
        <f>F297</f>
        <v>195667.76</v>
      </c>
      <c r="J297" s="45">
        <f>D297-I297</f>
        <v>661.1999999999825</v>
      </c>
      <c r="K297" s="45">
        <f>E297-I297</f>
        <v>661.1999999999825</v>
      </c>
    </row>
    <row r="298" spans="1:11" ht="4.5" customHeight="1">
      <c r="A298" s="94"/>
      <c r="B298" s="71"/>
      <c r="C298" s="44"/>
      <c r="D298" s="61"/>
      <c r="E298" s="45"/>
      <c r="F298" s="45"/>
      <c r="G298" s="45"/>
      <c r="H298" s="45"/>
      <c r="I298" s="61"/>
      <c r="J298" s="45"/>
      <c r="K298" s="45"/>
    </row>
    <row r="299" spans="1:11" ht="21">
      <c r="A299" s="227" t="s">
        <v>353</v>
      </c>
      <c r="B299" s="228"/>
      <c r="C299" s="44" t="s">
        <v>354</v>
      </c>
      <c r="D299" s="61">
        <f aca="true" t="shared" si="126" ref="D299:K300">D300</f>
        <v>338596.34</v>
      </c>
      <c r="E299" s="45">
        <f t="shared" si="126"/>
        <v>338596.34</v>
      </c>
      <c r="F299" s="45">
        <f t="shared" si="126"/>
        <v>338596.34</v>
      </c>
      <c r="G299" s="45">
        <f t="shared" si="126"/>
        <v>0</v>
      </c>
      <c r="H299" s="45">
        <f t="shared" si="126"/>
        <v>0</v>
      </c>
      <c r="I299" s="61">
        <f t="shared" si="126"/>
        <v>338596.34</v>
      </c>
      <c r="J299" s="45">
        <f t="shared" si="126"/>
        <v>0</v>
      </c>
      <c r="K299" s="45">
        <f t="shared" si="126"/>
        <v>0</v>
      </c>
    </row>
    <row r="300" spans="1:11" ht="22.5">
      <c r="A300" s="94" t="s">
        <v>255</v>
      </c>
      <c r="B300" s="71"/>
      <c r="C300" s="44" t="s">
        <v>482</v>
      </c>
      <c r="D300" s="61">
        <f>D301</f>
        <v>338596.34</v>
      </c>
      <c r="E300" s="45">
        <f t="shared" si="126"/>
        <v>338596.34</v>
      </c>
      <c r="F300" s="45">
        <f t="shared" si="126"/>
        <v>338596.34</v>
      </c>
      <c r="G300" s="45">
        <f t="shared" si="126"/>
        <v>0</v>
      </c>
      <c r="H300" s="45">
        <f t="shared" si="126"/>
        <v>0</v>
      </c>
      <c r="I300" s="61">
        <f t="shared" si="126"/>
        <v>338596.34</v>
      </c>
      <c r="J300" s="45">
        <f t="shared" si="126"/>
        <v>0</v>
      </c>
      <c r="K300" s="45">
        <f t="shared" si="126"/>
        <v>0</v>
      </c>
    </row>
    <row r="301" spans="1:11" ht="12.75">
      <c r="A301" s="94" t="s">
        <v>212</v>
      </c>
      <c r="B301" s="71"/>
      <c r="C301" s="44" t="s">
        <v>483</v>
      </c>
      <c r="D301" s="61">
        <f>E301</f>
        <v>338596.34</v>
      </c>
      <c r="E301" s="45">
        <v>338596.34</v>
      </c>
      <c r="F301" s="45">
        <v>338596.34</v>
      </c>
      <c r="G301" s="45">
        <v>0</v>
      </c>
      <c r="H301" s="45">
        <v>0</v>
      </c>
      <c r="I301" s="61">
        <f>F301</f>
        <v>338596.34</v>
      </c>
      <c r="J301" s="45">
        <f>D301-I301</f>
        <v>0</v>
      </c>
      <c r="K301" s="45">
        <f>E301-I301</f>
        <v>0</v>
      </c>
    </row>
    <row r="302" spans="1:11" ht="4.5" customHeight="1">
      <c r="A302" s="94"/>
      <c r="B302" s="71"/>
      <c r="C302" s="44"/>
      <c r="D302" s="61"/>
      <c r="E302" s="45"/>
      <c r="F302" s="45"/>
      <c r="G302" s="45"/>
      <c r="H302" s="45"/>
      <c r="I302" s="61"/>
      <c r="J302" s="45"/>
      <c r="K302" s="45"/>
    </row>
    <row r="303" spans="1:11" ht="24" customHeight="1">
      <c r="A303" s="227" t="s">
        <v>115</v>
      </c>
      <c r="B303" s="71"/>
      <c r="C303" s="44" t="s">
        <v>152</v>
      </c>
      <c r="D303" s="61">
        <f aca="true" t="shared" si="127" ref="D303:K304">D304</f>
        <v>30000</v>
      </c>
      <c r="E303" s="45">
        <f t="shared" si="127"/>
        <v>30000</v>
      </c>
      <c r="F303" s="45">
        <f t="shared" si="127"/>
        <v>30000</v>
      </c>
      <c r="G303" s="45">
        <f t="shared" si="127"/>
        <v>0</v>
      </c>
      <c r="H303" s="45">
        <f t="shared" si="127"/>
        <v>0</v>
      </c>
      <c r="I303" s="61">
        <f t="shared" si="127"/>
        <v>30000</v>
      </c>
      <c r="J303" s="45">
        <f>D303-I303</f>
        <v>0</v>
      </c>
      <c r="K303" s="45">
        <f>E303-I303</f>
        <v>0</v>
      </c>
    </row>
    <row r="304" spans="1:11" ht="22.5" customHeight="1">
      <c r="A304" s="94" t="s">
        <v>255</v>
      </c>
      <c r="B304" s="71"/>
      <c r="C304" s="44" t="s">
        <v>278</v>
      </c>
      <c r="D304" s="61">
        <f>D305</f>
        <v>30000</v>
      </c>
      <c r="E304" s="45">
        <f t="shared" si="127"/>
        <v>30000</v>
      </c>
      <c r="F304" s="45">
        <f t="shared" si="127"/>
        <v>30000</v>
      </c>
      <c r="G304" s="45">
        <f t="shared" si="127"/>
        <v>0</v>
      </c>
      <c r="H304" s="45">
        <f t="shared" si="127"/>
        <v>0</v>
      </c>
      <c r="I304" s="61">
        <f t="shared" si="127"/>
        <v>30000</v>
      </c>
      <c r="J304" s="45">
        <f t="shared" si="127"/>
        <v>0</v>
      </c>
      <c r="K304" s="45">
        <f t="shared" si="127"/>
        <v>0</v>
      </c>
    </row>
    <row r="305" spans="1:11" ht="19.5" customHeight="1">
      <c r="A305" s="94" t="s">
        <v>212</v>
      </c>
      <c r="B305" s="71"/>
      <c r="C305" s="44" t="s">
        <v>153</v>
      </c>
      <c r="D305" s="61">
        <v>30000</v>
      </c>
      <c r="E305" s="45">
        <v>30000</v>
      </c>
      <c r="F305" s="45">
        <v>30000</v>
      </c>
      <c r="G305" s="45">
        <v>0</v>
      </c>
      <c r="H305" s="45">
        <v>0</v>
      </c>
      <c r="I305" s="61">
        <f>F305</f>
        <v>30000</v>
      </c>
      <c r="J305" s="45">
        <f>D305-I305</f>
        <v>0</v>
      </c>
      <c r="K305" s="45">
        <f>E305-I305</f>
        <v>0</v>
      </c>
    </row>
    <row r="306" spans="1:11" ht="4.5" customHeight="1">
      <c r="A306" s="94"/>
      <c r="B306" s="71"/>
      <c r="C306" s="44"/>
      <c r="D306" s="61"/>
      <c r="E306" s="45"/>
      <c r="F306" s="45"/>
      <c r="G306" s="45"/>
      <c r="H306" s="45"/>
      <c r="I306" s="61"/>
      <c r="J306" s="45"/>
      <c r="K306" s="45"/>
    </row>
    <row r="307" spans="1:11" ht="41.25" customHeight="1">
      <c r="A307" s="227" t="s">
        <v>110</v>
      </c>
      <c r="B307" s="228"/>
      <c r="C307" s="44" t="s">
        <v>154</v>
      </c>
      <c r="D307" s="61">
        <f aca="true" t="shared" si="128" ref="D307:K308">D308</f>
        <v>170000</v>
      </c>
      <c r="E307" s="45">
        <f t="shared" si="128"/>
        <v>170000</v>
      </c>
      <c r="F307" s="45">
        <f t="shared" si="128"/>
        <v>170000</v>
      </c>
      <c r="G307" s="45">
        <f t="shared" si="128"/>
        <v>0</v>
      </c>
      <c r="H307" s="45">
        <f t="shared" si="128"/>
        <v>0</v>
      </c>
      <c r="I307" s="61">
        <f t="shared" si="128"/>
        <v>170000</v>
      </c>
      <c r="J307" s="45">
        <f>J308</f>
        <v>0</v>
      </c>
      <c r="K307" s="45">
        <f>K308</f>
        <v>0</v>
      </c>
    </row>
    <row r="308" spans="1:11" ht="22.5" customHeight="1">
      <c r="A308" s="94" t="s">
        <v>255</v>
      </c>
      <c r="B308" s="71"/>
      <c r="C308" s="44" t="s">
        <v>279</v>
      </c>
      <c r="D308" s="61">
        <f>D309</f>
        <v>170000</v>
      </c>
      <c r="E308" s="45">
        <f t="shared" si="128"/>
        <v>170000</v>
      </c>
      <c r="F308" s="45">
        <f t="shared" si="128"/>
        <v>170000</v>
      </c>
      <c r="G308" s="45">
        <f t="shared" si="128"/>
        <v>0</v>
      </c>
      <c r="H308" s="45">
        <f t="shared" si="128"/>
        <v>0</v>
      </c>
      <c r="I308" s="61">
        <f t="shared" si="128"/>
        <v>170000</v>
      </c>
      <c r="J308" s="45">
        <f t="shared" si="128"/>
        <v>0</v>
      </c>
      <c r="K308" s="45">
        <f t="shared" si="128"/>
        <v>0</v>
      </c>
    </row>
    <row r="309" spans="1:11" ht="13.5" customHeight="1">
      <c r="A309" s="94" t="s">
        <v>212</v>
      </c>
      <c r="B309" s="71"/>
      <c r="C309" s="44" t="s">
        <v>155</v>
      </c>
      <c r="D309" s="61">
        <f>E309</f>
        <v>170000</v>
      </c>
      <c r="E309" s="45">
        <v>170000</v>
      </c>
      <c r="F309" s="45">
        <v>170000</v>
      </c>
      <c r="G309" s="45">
        <v>0</v>
      </c>
      <c r="H309" s="45">
        <v>0</v>
      </c>
      <c r="I309" s="61">
        <f>F309</f>
        <v>170000</v>
      </c>
      <c r="J309" s="45">
        <f>D309-I309</f>
        <v>0</v>
      </c>
      <c r="K309" s="45">
        <f>E309-I309</f>
        <v>0</v>
      </c>
    </row>
    <row r="310" spans="1:11" ht="4.5" customHeight="1">
      <c r="A310" s="94"/>
      <c r="B310" s="71"/>
      <c r="C310" s="44"/>
      <c r="D310" s="61"/>
      <c r="E310" s="45"/>
      <c r="F310" s="45"/>
      <c r="G310" s="45"/>
      <c r="H310" s="45"/>
      <c r="I310" s="61"/>
      <c r="J310" s="45"/>
      <c r="K310" s="45"/>
    </row>
    <row r="311" spans="1:11" ht="0.75" customHeight="1">
      <c r="A311" s="227" t="s">
        <v>353</v>
      </c>
      <c r="B311" s="228"/>
      <c r="C311" s="44" t="s">
        <v>354</v>
      </c>
      <c r="D311" s="61">
        <f aca="true" t="shared" si="129" ref="D311:K312">D312</f>
        <v>0</v>
      </c>
      <c r="E311" s="45">
        <f t="shared" si="129"/>
        <v>0</v>
      </c>
      <c r="F311" s="45">
        <f t="shared" si="129"/>
        <v>0</v>
      </c>
      <c r="G311" s="45">
        <f t="shared" si="129"/>
        <v>0</v>
      </c>
      <c r="H311" s="45">
        <f t="shared" si="129"/>
        <v>0</v>
      </c>
      <c r="I311" s="61">
        <f t="shared" si="129"/>
        <v>0</v>
      </c>
      <c r="J311" s="45">
        <f>J312</f>
        <v>0</v>
      </c>
      <c r="K311" s="45">
        <f>K312</f>
        <v>0</v>
      </c>
    </row>
    <row r="312" spans="1:11" ht="22.5" customHeight="1" hidden="1">
      <c r="A312" s="94" t="s">
        <v>255</v>
      </c>
      <c r="B312" s="71"/>
      <c r="C312" s="44" t="s">
        <v>355</v>
      </c>
      <c r="D312" s="61">
        <f>D313</f>
        <v>0</v>
      </c>
      <c r="E312" s="45">
        <f t="shared" si="129"/>
        <v>0</v>
      </c>
      <c r="F312" s="45">
        <f t="shared" si="129"/>
        <v>0</v>
      </c>
      <c r="G312" s="45">
        <f t="shared" si="129"/>
        <v>0</v>
      </c>
      <c r="H312" s="45">
        <f t="shared" si="129"/>
        <v>0</v>
      </c>
      <c r="I312" s="61">
        <f t="shared" si="129"/>
        <v>0</v>
      </c>
      <c r="J312" s="45">
        <f t="shared" si="129"/>
        <v>0</v>
      </c>
      <c r="K312" s="45">
        <f t="shared" si="129"/>
        <v>0</v>
      </c>
    </row>
    <row r="313" spans="1:11" ht="13.5" customHeight="1" hidden="1">
      <c r="A313" s="94" t="s">
        <v>212</v>
      </c>
      <c r="B313" s="71"/>
      <c r="C313" s="44" t="s">
        <v>356</v>
      </c>
      <c r="D313" s="61">
        <f>E313</f>
        <v>0</v>
      </c>
      <c r="E313" s="45">
        <v>0</v>
      </c>
      <c r="F313" s="45">
        <v>0</v>
      </c>
      <c r="G313" s="45">
        <v>0</v>
      </c>
      <c r="H313" s="45">
        <v>0</v>
      </c>
      <c r="I313" s="61">
        <f>F313</f>
        <v>0</v>
      </c>
      <c r="J313" s="45">
        <f>D313-I313</f>
        <v>0</v>
      </c>
      <c r="K313" s="45">
        <f>E313-I313</f>
        <v>0</v>
      </c>
    </row>
    <row r="314" spans="1:11" ht="0.75" customHeight="1" hidden="1">
      <c r="A314" s="94"/>
      <c r="B314" s="71"/>
      <c r="C314" s="44"/>
      <c r="D314" s="61"/>
      <c r="E314" s="45"/>
      <c r="F314" s="45"/>
      <c r="G314" s="45"/>
      <c r="H314" s="45"/>
      <c r="I314" s="61"/>
      <c r="J314" s="45"/>
      <c r="K314" s="45"/>
    </row>
    <row r="315" spans="1:12" ht="20.25" customHeight="1">
      <c r="A315" s="226" t="s">
        <v>295</v>
      </c>
      <c r="B315" s="228"/>
      <c r="C315" s="223" t="s">
        <v>164</v>
      </c>
      <c r="D315" s="61">
        <f>D316+D320+D323</f>
        <v>8075812</v>
      </c>
      <c r="E315" s="61">
        <f>E316+E320+E323</f>
        <v>8075812</v>
      </c>
      <c r="F315" s="61">
        <f aca="true" t="shared" si="130" ref="F315:K315">F316+F320+F323</f>
        <v>8008860.04</v>
      </c>
      <c r="G315" s="61">
        <f>G316+G320+G323</f>
        <v>0</v>
      </c>
      <c r="H315" s="61">
        <f>H316+H320+H323</f>
        <v>0</v>
      </c>
      <c r="I315" s="61">
        <f>I316+I320+I323</f>
        <v>8008860.04</v>
      </c>
      <c r="J315" s="61">
        <f t="shared" si="130"/>
        <v>66951.96</v>
      </c>
      <c r="K315" s="61">
        <f t="shared" si="130"/>
        <v>66951.96</v>
      </c>
      <c r="L315" s="56"/>
    </row>
    <row r="316" spans="1:11" ht="22.5" customHeight="1">
      <c r="A316" s="227" t="s">
        <v>236</v>
      </c>
      <c r="B316" s="71"/>
      <c r="C316" s="44" t="s">
        <v>171</v>
      </c>
      <c r="D316" s="61">
        <f>D317+D318+D319</f>
        <v>7292088</v>
      </c>
      <c r="E316" s="61">
        <f>E317+E318+E319</f>
        <v>7292088</v>
      </c>
      <c r="F316" s="61">
        <f aca="true" t="shared" si="131" ref="F316:K316">F317+F318+F319</f>
        <v>7280714.05</v>
      </c>
      <c r="G316" s="61">
        <f t="shared" si="131"/>
        <v>0</v>
      </c>
      <c r="H316" s="61">
        <f t="shared" si="131"/>
        <v>0</v>
      </c>
      <c r="I316" s="61">
        <f t="shared" si="131"/>
        <v>7280714.05</v>
      </c>
      <c r="J316" s="61">
        <f t="shared" si="131"/>
        <v>11373.950000000044</v>
      </c>
      <c r="K316" s="61">
        <f t="shared" si="131"/>
        <v>11373.950000000044</v>
      </c>
    </row>
    <row r="317" spans="1:11" ht="23.25" customHeight="1">
      <c r="A317" s="94" t="s">
        <v>205</v>
      </c>
      <c r="B317" s="71"/>
      <c r="C317" s="44" t="s">
        <v>172</v>
      </c>
      <c r="D317" s="61">
        <f>E317</f>
        <v>5585166</v>
      </c>
      <c r="E317" s="45">
        <f>E338+E352</f>
        <v>5585166</v>
      </c>
      <c r="F317" s="45">
        <f aca="true" t="shared" si="132" ref="F317:K317">F338+F352</f>
        <v>5582040.08</v>
      </c>
      <c r="G317" s="45">
        <f t="shared" si="132"/>
        <v>0</v>
      </c>
      <c r="H317" s="45">
        <f t="shared" si="132"/>
        <v>0</v>
      </c>
      <c r="I317" s="61">
        <f t="shared" si="132"/>
        <v>5582040.08</v>
      </c>
      <c r="J317" s="45">
        <f t="shared" si="132"/>
        <v>3125.9199999999983</v>
      </c>
      <c r="K317" s="45">
        <f t="shared" si="132"/>
        <v>3125.9199999999983</v>
      </c>
    </row>
    <row r="318" spans="1:11" ht="33.75" customHeight="1">
      <c r="A318" s="94" t="s">
        <v>310</v>
      </c>
      <c r="B318" s="71"/>
      <c r="C318" s="44" t="s">
        <v>309</v>
      </c>
      <c r="D318" s="61">
        <f>E318</f>
        <v>20165</v>
      </c>
      <c r="E318" s="45">
        <f>E339</f>
        <v>20165</v>
      </c>
      <c r="F318" s="45">
        <f aca="true" t="shared" si="133" ref="F318:K318">F339</f>
        <v>20165</v>
      </c>
      <c r="G318" s="45">
        <f>G339</f>
        <v>0</v>
      </c>
      <c r="H318" s="45">
        <f>H339</f>
        <v>0</v>
      </c>
      <c r="I318" s="61">
        <f>I339</f>
        <v>20165</v>
      </c>
      <c r="J318" s="45">
        <f t="shared" si="133"/>
        <v>0</v>
      </c>
      <c r="K318" s="45">
        <f t="shared" si="133"/>
        <v>0</v>
      </c>
    </row>
    <row r="319" spans="1:11" ht="44.25" customHeight="1">
      <c r="A319" s="94" t="s">
        <v>231</v>
      </c>
      <c r="B319" s="71"/>
      <c r="C319" s="44" t="s">
        <v>170</v>
      </c>
      <c r="D319" s="61">
        <f>E319</f>
        <v>1686757</v>
      </c>
      <c r="E319" s="45">
        <f>E340+E353</f>
        <v>1686757</v>
      </c>
      <c r="F319" s="45">
        <f aca="true" t="shared" si="134" ref="F319:K319">F340+F353</f>
        <v>1678508.97</v>
      </c>
      <c r="G319" s="45">
        <f t="shared" si="134"/>
        <v>0</v>
      </c>
      <c r="H319" s="45">
        <f t="shared" si="134"/>
        <v>0</v>
      </c>
      <c r="I319" s="61">
        <f t="shared" si="134"/>
        <v>1678508.97</v>
      </c>
      <c r="J319" s="45">
        <f t="shared" si="134"/>
        <v>8248.030000000046</v>
      </c>
      <c r="K319" s="45">
        <f t="shared" si="134"/>
        <v>8248.030000000046</v>
      </c>
    </row>
    <row r="320" spans="1:11" ht="33" customHeight="1">
      <c r="A320" s="227" t="s">
        <v>235</v>
      </c>
      <c r="B320" s="71"/>
      <c r="C320" s="44" t="s">
        <v>173</v>
      </c>
      <c r="D320" s="61">
        <f>E320</f>
        <v>774954</v>
      </c>
      <c r="E320" s="61">
        <f>E321+E322</f>
        <v>774954</v>
      </c>
      <c r="F320" s="61">
        <f aca="true" t="shared" si="135" ref="F320:K320">F321+F322</f>
        <v>719375.99</v>
      </c>
      <c r="G320" s="61">
        <f t="shared" si="135"/>
        <v>0</v>
      </c>
      <c r="H320" s="61">
        <f t="shared" si="135"/>
        <v>0</v>
      </c>
      <c r="I320" s="61">
        <f t="shared" si="135"/>
        <v>719375.99</v>
      </c>
      <c r="J320" s="61">
        <f t="shared" si="135"/>
        <v>55578.009999999966</v>
      </c>
      <c r="K320" s="61">
        <f t="shared" si="135"/>
        <v>55578.009999999966</v>
      </c>
    </row>
    <row r="321" spans="1:11" ht="22.5" customHeight="1">
      <c r="A321" s="94" t="s">
        <v>215</v>
      </c>
      <c r="B321" s="71"/>
      <c r="C321" s="44" t="s">
        <v>165</v>
      </c>
      <c r="D321" s="61">
        <f>E321</f>
        <v>464943</v>
      </c>
      <c r="E321" s="45">
        <f>E343+E356+E329+E333</f>
        <v>464943</v>
      </c>
      <c r="F321" s="45">
        <f aca="true" t="shared" si="136" ref="F321:K321">F343+F356+F329+F333</f>
        <v>432045.79000000004</v>
      </c>
      <c r="G321" s="45">
        <f t="shared" si="136"/>
        <v>0</v>
      </c>
      <c r="H321" s="45">
        <f t="shared" si="136"/>
        <v>0</v>
      </c>
      <c r="I321" s="61">
        <f t="shared" si="136"/>
        <v>432045.79000000004</v>
      </c>
      <c r="J321" s="45">
        <f t="shared" si="136"/>
        <v>32897.20999999998</v>
      </c>
      <c r="K321" s="45">
        <f t="shared" si="136"/>
        <v>32897.20999999998</v>
      </c>
    </row>
    <row r="322" spans="1:11" ht="24" customHeight="1">
      <c r="A322" s="94" t="s">
        <v>232</v>
      </c>
      <c r="B322" s="71"/>
      <c r="C322" s="44" t="s">
        <v>168</v>
      </c>
      <c r="D322" s="61">
        <f aca="true" t="shared" si="137" ref="D322:K322">D344</f>
        <v>310011</v>
      </c>
      <c r="E322" s="45">
        <f t="shared" si="137"/>
        <v>310011</v>
      </c>
      <c r="F322" s="45">
        <f t="shared" si="137"/>
        <v>287330.2</v>
      </c>
      <c r="G322" s="45">
        <f t="shared" si="137"/>
        <v>0</v>
      </c>
      <c r="H322" s="45">
        <f t="shared" si="137"/>
        <v>0</v>
      </c>
      <c r="I322" s="61">
        <f t="shared" si="137"/>
        <v>287330.2</v>
      </c>
      <c r="J322" s="45">
        <f t="shared" si="137"/>
        <v>22680.79999999999</v>
      </c>
      <c r="K322" s="45">
        <f t="shared" si="137"/>
        <v>22680.79999999999</v>
      </c>
    </row>
    <row r="323" spans="1:11" ht="15.75" customHeight="1">
      <c r="A323" s="238" t="s">
        <v>374</v>
      </c>
      <c r="B323" s="71"/>
      <c r="C323" s="44" t="s">
        <v>169</v>
      </c>
      <c r="D323" s="61">
        <f>D324+D325</f>
        <v>8770</v>
      </c>
      <c r="E323" s="61">
        <f>E324+E325</f>
        <v>8770</v>
      </c>
      <c r="F323" s="61">
        <f aca="true" t="shared" si="138" ref="F323:K323">F324+F325</f>
        <v>8770</v>
      </c>
      <c r="G323" s="61">
        <f>G324+G325</f>
        <v>0</v>
      </c>
      <c r="H323" s="61">
        <f>H324+H325</f>
        <v>0</v>
      </c>
      <c r="I323" s="61">
        <f>I324+I325</f>
        <v>8770</v>
      </c>
      <c r="J323" s="61">
        <f t="shared" si="138"/>
        <v>0</v>
      </c>
      <c r="K323" s="61">
        <f t="shared" si="138"/>
        <v>0</v>
      </c>
    </row>
    <row r="324" spans="1:11" ht="21.75" customHeight="1" hidden="1">
      <c r="A324" s="94" t="s">
        <v>233</v>
      </c>
      <c r="B324" s="71"/>
      <c r="C324" s="44" t="s">
        <v>166</v>
      </c>
      <c r="D324" s="61">
        <f>D347</f>
        <v>0</v>
      </c>
      <c r="E324" s="45">
        <f>E347</f>
        <v>0</v>
      </c>
      <c r="F324" s="45">
        <f aca="true" t="shared" si="139" ref="F324:K325">F347</f>
        <v>0</v>
      </c>
      <c r="G324" s="45">
        <f t="shared" si="139"/>
        <v>0</v>
      </c>
      <c r="H324" s="45">
        <f t="shared" si="139"/>
        <v>0</v>
      </c>
      <c r="I324" s="61">
        <f t="shared" si="139"/>
        <v>0</v>
      </c>
      <c r="J324" s="45">
        <f t="shared" si="139"/>
        <v>0</v>
      </c>
      <c r="K324" s="45">
        <f t="shared" si="139"/>
        <v>0</v>
      </c>
    </row>
    <row r="325" spans="1:11" ht="15" customHeight="1">
      <c r="A325" s="94" t="s">
        <v>234</v>
      </c>
      <c r="B325" s="71"/>
      <c r="C325" s="44" t="s">
        <v>167</v>
      </c>
      <c r="D325" s="61">
        <f>D348</f>
        <v>8770</v>
      </c>
      <c r="E325" s="45">
        <f>E348</f>
        <v>8770</v>
      </c>
      <c r="F325" s="45">
        <f t="shared" si="139"/>
        <v>8770</v>
      </c>
      <c r="G325" s="45">
        <f t="shared" si="139"/>
        <v>0</v>
      </c>
      <c r="H325" s="45">
        <f t="shared" si="139"/>
        <v>0</v>
      </c>
      <c r="I325" s="61">
        <f t="shared" si="139"/>
        <v>8770</v>
      </c>
      <c r="J325" s="45">
        <f t="shared" si="139"/>
        <v>0</v>
      </c>
      <c r="K325" s="45">
        <f t="shared" si="139"/>
        <v>0</v>
      </c>
    </row>
    <row r="326" spans="1:11" ht="13.5" customHeight="1">
      <c r="A326" s="94"/>
      <c r="B326" s="71"/>
      <c r="C326" s="44"/>
      <c r="D326" s="61"/>
      <c r="E326" s="45"/>
      <c r="F326" s="45"/>
      <c r="G326" s="45"/>
      <c r="H326" s="45"/>
      <c r="I326" s="61"/>
      <c r="J326" s="45"/>
      <c r="K326" s="45"/>
    </row>
    <row r="327" spans="1:11" ht="34.5" customHeight="1" hidden="1">
      <c r="A327" s="219" t="s">
        <v>340</v>
      </c>
      <c r="B327" s="70"/>
      <c r="C327" s="44" t="s">
        <v>343</v>
      </c>
      <c r="D327" s="61">
        <f>D328</f>
        <v>0</v>
      </c>
      <c r="E327" s="45">
        <f aca="true" t="shared" si="140" ref="E327:K327">E328+E330</f>
        <v>0</v>
      </c>
      <c r="F327" s="45">
        <f t="shared" si="140"/>
        <v>0</v>
      </c>
      <c r="G327" s="45">
        <f t="shared" si="140"/>
        <v>0</v>
      </c>
      <c r="H327" s="45">
        <f t="shared" si="140"/>
        <v>0</v>
      </c>
      <c r="I327" s="61">
        <f t="shared" si="140"/>
        <v>0</v>
      </c>
      <c r="J327" s="45">
        <f t="shared" si="140"/>
        <v>0</v>
      </c>
      <c r="K327" s="45">
        <f t="shared" si="140"/>
        <v>0</v>
      </c>
    </row>
    <row r="328" spans="1:11" ht="23.25" customHeight="1" hidden="1">
      <c r="A328" s="93" t="s">
        <v>286</v>
      </c>
      <c r="B328" s="71"/>
      <c r="C328" s="44" t="s">
        <v>342</v>
      </c>
      <c r="D328" s="61">
        <f>E328</f>
        <v>0</v>
      </c>
      <c r="E328" s="45">
        <f aca="true" t="shared" si="141" ref="E328:K328">E329</f>
        <v>0</v>
      </c>
      <c r="F328" s="45">
        <f t="shared" si="141"/>
        <v>0</v>
      </c>
      <c r="G328" s="45">
        <f t="shared" si="141"/>
        <v>0</v>
      </c>
      <c r="H328" s="45">
        <f t="shared" si="141"/>
        <v>0</v>
      </c>
      <c r="I328" s="61">
        <f t="shared" si="141"/>
        <v>0</v>
      </c>
      <c r="J328" s="45">
        <f t="shared" si="141"/>
        <v>0</v>
      </c>
      <c r="K328" s="45">
        <f t="shared" si="141"/>
        <v>0</v>
      </c>
    </row>
    <row r="329" spans="1:11" ht="23.25" customHeight="1" hidden="1">
      <c r="A329" s="94" t="s">
        <v>286</v>
      </c>
      <c r="B329" s="71"/>
      <c r="C329" s="44" t="s">
        <v>341</v>
      </c>
      <c r="D329" s="61">
        <f>E329</f>
        <v>0</v>
      </c>
      <c r="E329" s="45">
        <v>0</v>
      </c>
      <c r="F329" s="45">
        <v>0</v>
      </c>
      <c r="G329" s="45">
        <v>0</v>
      </c>
      <c r="H329" s="45">
        <v>0</v>
      </c>
      <c r="I329" s="61">
        <f>F329</f>
        <v>0</v>
      </c>
      <c r="J329" s="45">
        <f>D329-I329</f>
        <v>0</v>
      </c>
      <c r="K329" s="45">
        <f>E329-I329</f>
        <v>0</v>
      </c>
    </row>
    <row r="330" spans="1:11" ht="11.25" customHeight="1" hidden="1">
      <c r="A330" s="94"/>
      <c r="B330" s="71"/>
      <c r="C330" s="44"/>
      <c r="D330" s="61"/>
      <c r="E330" s="45"/>
      <c r="F330" s="45"/>
      <c r="G330" s="45"/>
      <c r="H330" s="45"/>
      <c r="I330" s="61"/>
      <c r="J330" s="45"/>
      <c r="K330" s="45"/>
    </row>
    <row r="331" spans="1:11" ht="0.75" customHeight="1">
      <c r="A331" s="227" t="s">
        <v>221</v>
      </c>
      <c r="B331" s="71"/>
      <c r="C331" s="44" t="s">
        <v>313</v>
      </c>
      <c r="D331" s="61">
        <f>D332</f>
        <v>0</v>
      </c>
      <c r="E331" s="45">
        <f aca="true" t="shared" si="142" ref="E331:K332">E332</f>
        <v>0</v>
      </c>
      <c r="F331" s="45">
        <f t="shared" si="142"/>
        <v>0</v>
      </c>
      <c r="G331" s="45">
        <f t="shared" si="142"/>
        <v>0</v>
      </c>
      <c r="H331" s="45">
        <f t="shared" si="142"/>
        <v>0</v>
      </c>
      <c r="I331" s="61">
        <f t="shared" si="142"/>
        <v>0</v>
      </c>
      <c r="J331" s="45">
        <f t="shared" si="142"/>
        <v>0</v>
      </c>
      <c r="K331" s="45">
        <f t="shared" si="142"/>
        <v>0</v>
      </c>
    </row>
    <row r="332" spans="1:11" ht="21" customHeight="1" hidden="1">
      <c r="A332" s="93" t="s">
        <v>286</v>
      </c>
      <c r="B332" s="71"/>
      <c r="C332" s="44" t="s">
        <v>314</v>
      </c>
      <c r="D332" s="61">
        <f>E332</f>
        <v>0</v>
      </c>
      <c r="E332" s="45">
        <f>E333</f>
        <v>0</v>
      </c>
      <c r="F332" s="45">
        <f t="shared" si="142"/>
        <v>0</v>
      </c>
      <c r="G332" s="45">
        <f t="shared" si="142"/>
        <v>0</v>
      </c>
      <c r="H332" s="45">
        <f t="shared" si="142"/>
        <v>0</v>
      </c>
      <c r="I332" s="61">
        <f t="shared" si="142"/>
        <v>0</v>
      </c>
      <c r="J332" s="45">
        <f t="shared" si="142"/>
        <v>0</v>
      </c>
      <c r="K332" s="45">
        <f t="shared" si="142"/>
        <v>0</v>
      </c>
    </row>
    <row r="333" spans="1:11" ht="22.5" customHeight="1" hidden="1">
      <c r="A333" s="94" t="s">
        <v>286</v>
      </c>
      <c r="B333" s="71"/>
      <c r="C333" s="44" t="s">
        <v>315</v>
      </c>
      <c r="D333" s="61">
        <f>E333</f>
        <v>0</v>
      </c>
      <c r="E333" s="45">
        <v>0</v>
      </c>
      <c r="F333" s="45">
        <v>0</v>
      </c>
      <c r="G333" s="45">
        <v>0</v>
      </c>
      <c r="H333" s="45">
        <v>0</v>
      </c>
      <c r="I333" s="61">
        <f>F333</f>
        <v>0</v>
      </c>
      <c r="J333" s="45">
        <f>D333-I333</f>
        <v>0</v>
      </c>
      <c r="K333" s="45">
        <f>E333-I333</f>
        <v>0</v>
      </c>
    </row>
    <row r="334" spans="1:11" ht="22.5" customHeight="1" hidden="1">
      <c r="A334" s="94"/>
      <c r="B334" s="71"/>
      <c r="C334" s="44"/>
      <c r="D334" s="61"/>
      <c r="E334" s="45"/>
      <c r="F334" s="45"/>
      <c r="G334" s="45"/>
      <c r="H334" s="45"/>
      <c r="I334" s="61"/>
      <c r="J334" s="45"/>
      <c r="K334" s="45"/>
    </row>
    <row r="335" spans="1:11" ht="34.5" customHeight="1">
      <c r="A335" s="239" t="s">
        <v>230</v>
      </c>
      <c r="B335" s="71"/>
      <c r="C335" s="44" t="s">
        <v>156</v>
      </c>
      <c r="D335" s="61">
        <f aca="true" t="shared" si="143" ref="D335:K335">D338+D340+D343+D344+D347+D348+D339</f>
        <v>7916612</v>
      </c>
      <c r="E335" s="61">
        <f t="shared" si="143"/>
        <v>7916612</v>
      </c>
      <c r="F335" s="61">
        <f t="shared" si="143"/>
        <v>7878556.180000001</v>
      </c>
      <c r="G335" s="61">
        <f t="shared" si="143"/>
        <v>0</v>
      </c>
      <c r="H335" s="61">
        <f t="shared" si="143"/>
        <v>0</v>
      </c>
      <c r="I335" s="61">
        <f t="shared" si="143"/>
        <v>7878556.180000001</v>
      </c>
      <c r="J335" s="61">
        <f t="shared" si="143"/>
        <v>38055.82000000001</v>
      </c>
      <c r="K335" s="61">
        <f t="shared" si="143"/>
        <v>38055.82000000001</v>
      </c>
    </row>
    <row r="336" spans="1:11" ht="54.75" customHeight="1">
      <c r="A336" s="94" t="s">
        <v>299</v>
      </c>
      <c r="B336" s="71"/>
      <c r="C336" s="44" t="s">
        <v>281</v>
      </c>
      <c r="D336" s="61">
        <f aca="true" t="shared" si="144" ref="D336:K336">D337</f>
        <v>7179688</v>
      </c>
      <c r="E336" s="61">
        <f t="shared" si="144"/>
        <v>7179688</v>
      </c>
      <c r="F336" s="61">
        <f>F337</f>
        <v>7176019.45</v>
      </c>
      <c r="G336" s="61">
        <f t="shared" si="144"/>
        <v>0</v>
      </c>
      <c r="H336" s="61">
        <f t="shared" si="144"/>
        <v>0</v>
      </c>
      <c r="I336" s="61">
        <f t="shared" si="144"/>
        <v>7176019.45</v>
      </c>
      <c r="J336" s="61">
        <f t="shared" si="144"/>
        <v>3668.5500000000466</v>
      </c>
      <c r="K336" s="61">
        <f t="shared" si="144"/>
        <v>3668.5500000000466</v>
      </c>
    </row>
    <row r="337" spans="1:11" ht="22.5" customHeight="1">
      <c r="A337" s="94" t="s">
        <v>236</v>
      </c>
      <c r="B337" s="71"/>
      <c r="C337" s="44" t="s">
        <v>280</v>
      </c>
      <c r="D337" s="61">
        <f aca="true" t="shared" si="145" ref="D337:K337">D338+D339+D340</f>
        <v>7179688</v>
      </c>
      <c r="E337" s="61">
        <f>E338+E339+E340</f>
        <v>7179688</v>
      </c>
      <c r="F337" s="61">
        <f t="shared" si="145"/>
        <v>7176019.45</v>
      </c>
      <c r="G337" s="61">
        <f t="shared" si="145"/>
        <v>0</v>
      </c>
      <c r="H337" s="61">
        <f t="shared" si="145"/>
        <v>0</v>
      </c>
      <c r="I337" s="61">
        <f t="shared" si="145"/>
        <v>7176019.45</v>
      </c>
      <c r="J337" s="61">
        <f t="shared" si="145"/>
        <v>3668.5500000000466</v>
      </c>
      <c r="K337" s="61">
        <f t="shared" si="145"/>
        <v>3668.5500000000466</v>
      </c>
    </row>
    <row r="338" spans="1:11" ht="23.25" customHeight="1">
      <c r="A338" s="94" t="s">
        <v>205</v>
      </c>
      <c r="B338" s="71"/>
      <c r="C338" s="44" t="s">
        <v>157</v>
      </c>
      <c r="D338" s="61">
        <f>E338</f>
        <v>5498866</v>
      </c>
      <c r="E338" s="45">
        <v>5498866</v>
      </c>
      <c r="F338" s="45">
        <v>5497399.75</v>
      </c>
      <c r="G338" s="45">
        <v>0</v>
      </c>
      <c r="H338" s="45">
        <v>0</v>
      </c>
      <c r="I338" s="61">
        <f>F338</f>
        <v>5497399.75</v>
      </c>
      <c r="J338" s="45">
        <f>D338-I338</f>
        <v>1466.25</v>
      </c>
      <c r="K338" s="45">
        <f>E338-I338</f>
        <v>1466.25</v>
      </c>
    </row>
    <row r="339" spans="1:11" ht="33" customHeight="1">
      <c r="A339" s="94" t="s">
        <v>310</v>
      </c>
      <c r="B339" s="71"/>
      <c r="C339" s="44" t="s">
        <v>308</v>
      </c>
      <c r="D339" s="61">
        <f>E339</f>
        <v>20165</v>
      </c>
      <c r="E339" s="45">
        <v>20165</v>
      </c>
      <c r="F339" s="45">
        <v>20165</v>
      </c>
      <c r="G339" s="45">
        <v>0</v>
      </c>
      <c r="H339" s="45">
        <v>0</v>
      </c>
      <c r="I339" s="61">
        <f>F339</f>
        <v>20165</v>
      </c>
      <c r="J339" s="45">
        <f>D339-I339</f>
        <v>0</v>
      </c>
      <c r="K339" s="45">
        <f>E339-I339</f>
        <v>0</v>
      </c>
    </row>
    <row r="340" spans="1:11" ht="21.75" customHeight="1">
      <c r="A340" s="94" t="s">
        <v>231</v>
      </c>
      <c r="B340" s="71"/>
      <c r="C340" s="44" t="s">
        <v>158</v>
      </c>
      <c r="D340" s="61">
        <f>E340</f>
        <v>1660657</v>
      </c>
      <c r="E340" s="45">
        <v>1660657</v>
      </c>
      <c r="F340" s="45">
        <v>1658454.7</v>
      </c>
      <c r="G340" s="45">
        <v>0</v>
      </c>
      <c r="H340" s="45">
        <v>0</v>
      </c>
      <c r="I340" s="61">
        <f>F340</f>
        <v>1658454.7</v>
      </c>
      <c r="J340" s="45">
        <f>D340-I340</f>
        <v>2202.3000000000466</v>
      </c>
      <c r="K340" s="45">
        <f>E340-I340</f>
        <v>2202.3000000000466</v>
      </c>
    </row>
    <row r="341" spans="1:11" ht="10.5" customHeight="1">
      <c r="A341" s="94" t="s">
        <v>286</v>
      </c>
      <c r="B341" s="71"/>
      <c r="C341" s="44" t="s">
        <v>285</v>
      </c>
      <c r="D341" s="61">
        <f aca="true" t="shared" si="146" ref="D341:K341">D342</f>
        <v>728154</v>
      </c>
      <c r="E341" s="61">
        <f t="shared" si="146"/>
        <v>728154</v>
      </c>
      <c r="F341" s="61">
        <f t="shared" si="146"/>
        <v>693766.73</v>
      </c>
      <c r="G341" s="61">
        <f t="shared" si="146"/>
        <v>0</v>
      </c>
      <c r="H341" s="61">
        <f t="shared" si="146"/>
        <v>0</v>
      </c>
      <c r="I341" s="61">
        <f t="shared" si="146"/>
        <v>693766.73</v>
      </c>
      <c r="J341" s="61">
        <f t="shared" si="146"/>
        <v>34387.26999999996</v>
      </c>
      <c r="K341" s="61">
        <f t="shared" si="146"/>
        <v>34387.26999999996</v>
      </c>
    </row>
    <row r="342" spans="1:11" ht="24" customHeight="1">
      <c r="A342" s="94" t="s">
        <v>286</v>
      </c>
      <c r="B342" s="71"/>
      <c r="C342" s="44" t="s">
        <v>284</v>
      </c>
      <c r="D342" s="61">
        <f aca="true" t="shared" si="147" ref="D342:K342">D343+D344</f>
        <v>728154</v>
      </c>
      <c r="E342" s="61">
        <f t="shared" si="147"/>
        <v>728154</v>
      </c>
      <c r="F342" s="61">
        <f t="shared" si="147"/>
        <v>693766.73</v>
      </c>
      <c r="G342" s="61">
        <f t="shared" si="147"/>
        <v>0</v>
      </c>
      <c r="H342" s="61">
        <f t="shared" si="147"/>
        <v>0</v>
      </c>
      <c r="I342" s="61">
        <f t="shared" si="147"/>
        <v>693766.73</v>
      </c>
      <c r="J342" s="61">
        <f t="shared" si="147"/>
        <v>34387.26999999996</v>
      </c>
      <c r="K342" s="61">
        <f t="shared" si="147"/>
        <v>34387.26999999996</v>
      </c>
    </row>
    <row r="343" spans="1:11" ht="24.75" customHeight="1">
      <c r="A343" s="94" t="s">
        <v>215</v>
      </c>
      <c r="B343" s="71"/>
      <c r="C343" s="44" t="s">
        <v>159</v>
      </c>
      <c r="D343" s="61">
        <f>E343</f>
        <v>418143</v>
      </c>
      <c r="E343" s="45">
        <v>418143</v>
      </c>
      <c r="F343" s="45">
        <v>406436.53</v>
      </c>
      <c r="G343" s="45">
        <v>0</v>
      </c>
      <c r="H343" s="45">
        <v>0</v>
      </c>
      <c r="I343" s="61">
        <f>F343</f>
        <v>406436.53</v>
      </c>
      <c r="J343" s="45">
        <f>D343-I343</f>
        <v>11706.469999999972</v>
      </c>
      <c r="K343" s="45">
        <f>E343-I343</f>
        <v>11706.469999999972</v>
      </c>
    </row>
    <row r="344" spans="1:11" ht="28.5" customHeight="1">
      <c r="A344" s="94" t="s">
        <v>232</v>
      </c>
      <c r="B344" s="71"/>
      <c r="C344" s="44" t="s">
        <v>160</v>
      </c>
      <c r="D344" s="61">
        <f>E344</f>
        <v>310011</v>
      </c>
      <c r="E344" s="45">
        <v>310011</v>
      </c>
      <c r="F344" s="45">
        <v>287330.2</v>
      </c>
      <c r="G344" s="45">
        <v>0</v>
      </c>
      <c r="H344" s="45">
        <v>0</v>
      </c>
      <c r="I344" s="61">
        <f>F344</f>
        <v>287330.2</v>
      </c>
      <c r="J344" s="45">
        <f>D344-I344</f>
        <v>22680.79999999999</v>
      </c>
      <c r="K344" s="45">
        <f>E344-I344</f>
        <v>22680.79999999999</v>
      </c>
    </row>
    <row r="345" spans="1:11" ht="13.5" customHeight="1">
      <c r="A345" s="102" t="s">
        <v>374</v>
      </c>
      <c r="B345" s="71"/>
      <c r="C345" s="44" t="s">
        <v>282</v>
      </c>
      <c r="D345" s="61">
        <f>D346</f>
        <v>8770</v>
      </c>
      <c r="E345" s="61">
        <f aca="true" t="shared" si="148" ref="E345:K345">E346</f>
        <v>8770</v>
      </c>
      <c r="F345" s="61">
        <f t="shared" si="148"/>
        <v>8770</v>
      </c>
      <c r="G345" s="61">
        <f t="shared" si="148"/>
        <v>0</v>
      </c>
      <c r="H345" s="61">
        <f t="shared" si="148"/>
        <v>0</v>
      </c>
      <c r="I345" s="61">
        <f t="shared" si="148"/>
        <v>8770</v>
      </c>
      <c r="J345" s="61">
        <f t="shared" si="148"/>
        <v>0</v>
      </c>
      <c r="K345" s="61">
        <f t="shared" si="148"/>
        <v>0</v>
      </c>
    </row>
    <row r="346" spans="1:11" ht="12.75" customHeight="1">
      <c r="A346" s="102" t="s">
        <v>287</v>
      </c>
      <c r="B346" s="71"/>
      <c r="C346" s="44" t="s">
        <v>283</v>
      </c>
      <c r="D346" s="61">
        <f>D347+D348</f>
        <v>8770</v>
      </c>
      <c r="E346" s="61">
        <f aca="true" t="shared" si="149" ref="E346:K346">E347+E348</f>
        <v>8770</v>
      </c>
      <c r="F346" s="61">
        <f t="shared" si="149"/>
        <v>8770</v>
      </c>
      <c r="G346" s="61">
        <f t="shared" si="149"/>
        <v>0</v>
      </c>
      <c r="H346" s="61">
        <f t="shared" si="149"/>
        <v>0</v>
      </c>
      <c r="I346" s="61">
        <f t="shared" si="149"/>
        <v>8770</v>
      </c>
      <c r="J346" s="61">
        <f t="shared" si="149"/>
        <v>0</v>
      </c>
      <c r="K346" s="61">
        <f t="shared" si="149"/>
        <v>0</v>
      </c>
    </row>
    <row r="347" spans="1:11" ht="22.5" hidden="1">
      <c r="A347" s="94" t="s">
        <v>233</v>
      </c>
      <c r="B347" s="71"/>
      <c r="C347" s="44" t="s">
        <v>161</v>
      </c>
      <c r="D347" s="61">
        <f>E347</f>
        <v>0</v>
      </c>
      <c r="E347" s="45"/>
      <c r="F347" s="45"/>
      <c r="G347" s="45">
        <v>0</v>
      </c>
      <c r="H347" s="45">
        <v>0</v>
      </c>
      <c r="I347" s="61">
        <f>F347</f>
        <v>0</v>
      </c>
      <c r="J347" s="45">
        <f>D347-I347</f>
        <v>0</v>
      </c>
      <c r="K347" s="45">
        <f>E347-I347</f>
        <v>0</v>
      </c>
    </row>
    <row r="348" spans="1:11" ht="12.75">
      <c r="A348" s="94" t="s">
        <v>234</v>
      </c>
      <c r="B348" s="71"/>
      <c r="C348" s="44" t="s">
        <v>162</v>
      </c>
      <c r="D348" s="61">
        <f>E348</f>
        <v>8770</v>
      </c>
      <c r="E348" s="45">
        <v>8770</v>
      </c>
      <c r="F348" s="45">
        <v>8770</v>
      </c>
      <c r="G348" s="45">
        <v>0</v>
      </c>
      <c r="H348" s="45">
        <v>0</v>
      </c>
      <c r="I348" s="61">
        <f>F348</f>
        <v>8770</v>
      </c>
      <c r="J348" s="45">
        <f>D348-I348</f>
        <v>0</v>
      </c>
      <c r="K348" s="45">
        <f>E348-I348</f>
        <v>0</v>
      </c>
    </row>
    <row r="349" spans="1:11" ht="52.5">
      <c r="A349" s="235" t="s">
        <v>307</v>
      </c>
      <c r="B349" s="240"/>
      <c r="C349" s="44" t="s">
        <v>470</v>
      </c>
      <c r="D349" s="61">
        <f aca="true" t="shared" si="150" ref="D349:J349">D350+D354</f>
        <v>159200</v>
      </c>
      <c r="E349" s="45">
        <f t="shared" si="150"/>
        <v>159200</v>
      </c>
      <c r="F349" s="45">
        <f t="shared" si="150"/>
        <v>130303.86</v>
      </c>
      <c r="G349" s="45">
        <f t="shared" si="150"/>
        <v>0</v>
      </c>
      <c r="H349" s="45">
        <f t="shared" si="150"/>
        <v>0</v>
      </c>
      <c r="I349" s="61">
        <f t="shared" si="150"/>
        <v>130303.86</v>
      </c>
      <c r="J349" s="45">
        <f t="shared" si="150"/>
        <v>28896.139999999996</v>
      </c>
      <c r="K349" s="45">
        <f>K350+K354</f>
        <v>28896.139999999996</v>
      </c>
    </row>
    <row r="350" spans="1:11" ht="56.25">
      <c r="A350" s="94" t="s">
        <v>299</v>
      </c>
      <c r="B350" s="82"/>
      <c r="C350" s="44" t="s">
        <v>467</v>
      </c>
      <c r="D350" s="61">
        <f>D351</f>
        <v>112400</v>
      </c>
      <c r="E350" s="45">
        <f aca="true" t="shared" si="151" ref="E350:K350">E351</f>
        <v>112400</v>
      </c>
      <c r="F350" s="45">
        <f t="shared" si="151"/>
        <v>104694.6</v>
      </c>
      <c r="G350" s="45">
        <f t="shared" si="151"/>
        <v>0</v>
      </c>
      <c r="H350" s="45">
        <f t="shared" si="151"/>
        <v>0</v>
      </c>
      <c r="I350" s="61">
        <f t="shared" si="151"/>
        <v>104694.6</v>
      </c>
      <c r="J350" s="45">
        <f t="shared" si="151"/>
        <v>7705.399999999994</v>
      </c>
      <c r="K350" s="45">
        <f t="shared" si="151"/>
        <v>7705.399999999994</v>
      </c>
    </row>
    <row r="351" spans="1:11" ht="22.5">
      <c r="A351" s="94" t="s">
        <v>236</v>
      </c>
      <c r="B351" s="82"/>
      <c r="C351" s="44" t="s">
        <v>468</v>
      </c>
      <c r="D351" s="61">
        <f aca="true" t="shared" si="152" ref="D351:I351">D352+D353</f>
        <v>112400</v>
      </c>
      <c r="E351" s="45">
        <f t="shared" si="152"/>
        <v>112400</v>
      </c>
      <c r="F351" s="45">
        <f t="shared" si="152"/>
        <v>104694.6</v>
      </c>
      <c r="G351" s="45">
        <f t="shared" si="152"/>
        <v>0</v>
      </c>
      <c r="H351" s="45">
        <f t="shared" si="152"/>
        <v>0</v>
      </c>
      <c r="I351" s="61">
        <f t="shared" si="152"/>
        <v>104694.6</v>
      </c>
      <c r="J351" s="45">
        <f>D351-I351</f>
        <v>7705.399999999994</v>
      </c>
      <c r="K351" s="45">
        <f>E351-I351</f>
        <v>7705.399999999994</v>
      </c>
    </row>
    <row r="352" spans="1:11" ht="22.5">
      <c r="A352" s="94" t="s">
        <v>205</v>
      </c>
      <c r="B352" s="82"/>
      <c r="C352" s="44" t="s">
        <v>469</v>
      </c>
      <c r="D352" s="61">
        <f>E352</f>
        <v>86300</v>
      </c>
      <c r="E352" s="45">
        <v>86300</v>
      </c>
      <c r="F352" s="45">
        <v>84640.33</v>
      </c>
      <c r="G352" s="45">
        <v>0</v>
      </c>
      <c r="H352" s="45">
        <v>0</v>
      </c>
      <c r="I352" s="61">
        <f>F352</f>
        <v>84640.33</v>
      </c>
      <c r="J352" s="45">
        <f>D352-I352</f>
        <v>1659.6699999999983</v>
      </c>
      <c r="K352" s="45">
        <f>E352-I352</f>
        <v>1659.6699999999983</v>
      </c>
    </row>
    <row r="353" spans="1:11" ht="30" customHeight="1">
      <c r="A353" s="94" t="s">
        <v>231</v>
      </c>
      <c r="B353" s="82"/>
      <c r="C353" s="44" t="s">
        <v>471</v>
      </c>
      <c r="D353" s="61">
        <f>E353</f>
        <v>26100</v>
      </c>
      <c r="E353" s="45">
        <v>26100</v>
      </c>
      <c r="F353" s="45">
        <v>20054.27</v>
      </c>
      <c r="G353" s="45">
        <v>0</v>
      </c>
      <c r="H353" s="45">
        <v>0</v>
      </c>
      <c r="I353" s="61">
        <f>F353</f>
        <v>20054.27</v>
      </c>
      <c r="J353" s="45">
        <f>D353-I353</f>
        <v>6045.73</v>
      </c>
      <c r="K353" s="45">
        <f>E353-I353</f>
        <v>6045.73</v>
      </c>
    </row>
    <row r="354" spans="1:11" ht="22.5">
      <c r="A354" s="94" t="s">
        <v>286</v>
      </c>
      <c r="B354" s="82"/>
      <c r="C354" s="44" t="s">
        <v>472</v>
      </c>
      <c r="D354" s="61">
        <f>D355</f>
        <v>46800</v>
      </c>
      <c r="E354" s="45">
        <f aca="true" t="shared" si="153" ref="E354:H355">E355</f>
        <v>46800</v>
      </c>
      <c r="F354" s="45">
        <f t="shared" si="153"/>
        <v>25609.26</v>
      </c>
      <c r="G354" s="45">
        <f t="shared" si="153"/>
        <v>0</v>
      </c>
      <c r="H354" s="45">
        <f t="shared" si="153"/>
        <v>0</v>
      </c>
      <c r="I354" s="61">
        <f>I355</f>
        <v>25609.26</v>
      </c>
      <c r="J354" s="45">
        <f>J355</f>
        <v>21190.74</v>
      </c>
      <c r="K354" s="45">
        <f>K355</f>
        <v>21190.74</v>
      </c>
    </row>
    <row r="355" spans="1:11" ht="22.5">
      <c r="A355" s="94" t="s">
        <v>286</v>
      </c>
      <c r="B355" s="82"/>
      <c r="C355" s="44" t="s">
        <v>473</v>
      </c>
      <c r="D355" s="61">
        <f>D356</f>
        <v>46800</v>
      </c>
      <c r="E355" s="45">
        <f>E356</f>
        <v>46800</v>
      </c>
      <c r="F355" s="45">
        <f>F356</f>
        <v>25609.26</v>
      </c>
      <c r="G355" s="45">
        <f t="shared" si="153"/>
        <v>0</v>
      </c>
      <c r="H355" s="45">
        <f t="shared" si="153"/>
        <v>0</v>
      </c>
      <c r="I355" s="61">
        <f>I356</f>
        <v>25609.26</v>
      </c>
      <c r="J355" s="45">
        <f>D355-I355</f>
        <v>21190.74</v>
      </c>
      <c r="K355" s="45">
        <f>E355-I355</f>
        <v>21190.74</v>
      </c>
    </row>
    <row r="356" spans="1:11" ht="24.75" customHeight="1">
      <c r="A356" s="94" t="s">
        <v>215</v>
      </c>
      <c r="B356" s="82"/>
      <c r="C356" s="44" t="s">
        <v>474</v>
      </c>
      <c r="D356" s="61">
        <f>E356</f>
        <v>46800</v>
      </c>
      <c r="E356" s="45">
        <v>46800</v>
      </c>
      <c r="F356" s="45">
        <v>25609.26</v>
      </c>
      <c r="G356" s="45">
        <v>0</v>
      </c>
      <c r="H356" s="45">
        <v>0</v>
      </c>
      <c r="I356" s="61">
        <f>F356</f>
        <v>25609.26</v>
      </c>
      <c r="J356" s="45">
        <f>D356-I356</f>
        <v>21190.74</v>
      </c>
      <c r="K356" s="45">
        <f>E356-I356</f>
        <v>21190.74</v>
      </c>
    </row>
    <row r="357" spans="1:11" ht="6.75" customHeight="1">
      <c r="A357" s="94"/>
      <c r="B357" s="71"/>
      <c r="C357" s="44"/>
      <c r="D357" s="61"/>
      <c r="E357" s="45"/>
      <c r="F357" s="45"/>
      <c r="G357" s="45"/>
      <c r="H357" s="45"/>
      <c r="I357" s="61"/>
      <c r="J357" s="45"/>
      <c r="K357" s="45"/>
    </row>
    <row r="358" spans="1:11" ht="12.75">
      <c r="A358" s="226" t="s">
        <v>296</v>
      </c>
      <c r="B358" s="237"/>
      <c r="C358" s="223" t="s">
        <v>239</v>
      </c>
      <c r="D358" s="61">
        <f aca="true" t="shared" si="154" ref="D358:K358">D359+D364</f>
        <v>48025100</v>
      </c>
      <c r="E358" s="61">
        <f t="shared" si="154"/>
        <v>48025100</v>
      </c>
      <c r="F358" s="61">
        <f t="shared" si="154"/>
        <v>42719260.44</v>
      </c>
      <c r="G358" s="61">
        <f t="shared" si="154"/>
        <v>0</v>
      </c>
      <c r="H358" s="61">
        <f t="shared" si="154"/>
        <v>0</v>
      </c>
      <c r="I358" s="61">
        <f t="shared" si="154"/>
        <v>42719260.44</v>
      </c>
      <c r="J358" s="61">
        <f t="shared" si="154"/>
        <v>5305839.5600000005</v>
      </c>
      <c r="K358" s="61">
        <f t="shared" si="154"/>
        <v>5305839.5600000005</v>
      </c>
    </row>
    <row r="359" spans="1:11" ht="12.75" customHeight="1">
      <c r="A359" s="227" t="s">
        <v>251</v>
      </c>
      <c r="B359" s="228"/>
      <c r="C359" s="223" t="s">
        <v>244</v>
      </c>
      <c r="D359" s="61">
        <f>D360+D361+D362+D363</f>
        <v>11091988.65</v>
      </c>
      <c r="E359" s="61">
        <f>E360+E361+E362+E363</f>
        <v>11091988.65</v>
      </c>
      <c r="F359" s="61">
        <f aca="true" t="shared" si="155" ref="F359:K359">F360+F361+F362+F363</f>
        <v>9091188.99</v>
      </c>
      <c r="G359" s="61">
        <f t="shared" si="155"/>
        <v>0</v>
      </c>
      <c r="H359" s="61">
        <f t="shared" si="155"/>
        <v>0</v>
      </c>
      <c r="I359" s="61">
        <f t="shared" si="155"/>
        <v>9091188.99</v>
      </c>
      <c r="J359" s="61">
        <f t="shared" si="155"/>
        <v>2000799.66</v>
      </c>
      <c r="K359" s="61">
        <f t="shared" si="155"/>
        <v>2000799.66</v>
      </c>
    </row>
    <row r="360" spans="1:11" ht="23.25" customHeight="1">
      <c r="A360" s="227" t="s">
        <v>245</v>
      </c>
      <c r="B360" s="228"/>
      <c r="C360" s="223" t="s">
        <v>252</v>
      </c>
      <c r="D360" s="61">
        <f>D426</f>
        <v>2125569.94</v>
      </c>
      <c r="E360" s="61">
        <f>E426</f>
        <v>2125569.94</v>
      </c>
      <c r="F360" s="61">
        <f aca="true" t="shared" si="156" ref="F360:K360">F426</f>
        <v>2012047.22</v>
      </c>
      <c r="G360" s="61">
        <f>G426</f>
        <v>0</v>
      </c>
      <c r="H360" s="61">
        <f>H426</f>
        <v>0</v>
      </c>
      <c r="I360" s="61">
        <f>I426</f>
        <v>2012047.22</v>
      </c>
      <c r="J360" s="61">
        <f t="shared" si="156"/>
        <v>113522.71999999997</v>
      </c>
      <c r="K360" s="61">
        <f t="shared" si="156"/>
        <v>113522.71999999997</v>
      </c>
    </row>
    <row r="361" spans="1:11" ht="33.75" customHeight="1">
      <c r="A361" s="227" t="s">
        <v>237</v>
      </c>
      <c r="B361" s="228"/>
      <c r="C361" s="223" t="s">
        <v>243</v>
      </c>
      <c r="D361" s="61">
        <f aca="true" t="shared" si="157" ref="D361:K361">D371</f>
        <v>7951418.71</v>
      </c>
      <c r="E361" s="61">
        <f>E371</f>
        <v>7951418.71</v>
      </c>
      <c r="F361" s="61">
        <f t="shared" si="157"/>
        <v>7064141.77</v>
      </c>
      <c r="G361" s="61">
        <f t="shared" si="157"/>
        <v>0</v>
      </c>
      <c r="H361" s="61">
        <f t="shared" si="157"/>
        <v>0</v>
      </c>
      <c r="I361" s="61">
        <f t="shared" si="157"/>
        <v>7064141.77</v>
      </c>
      <c r="J361" s="61">
        <f t="shared" si="157"/>
        <v>887276.94</v>
      </c>
      <c r="K361" s="61">
        <f t="shared" si="157"/>
        <v>887276.94</v>
      </c>
    </row>
    <row r="362" spans="1:11" ht="31.5">
      <c r="A362" s="227" t="s">
        <v>237</v>
      </c>
      <c r="B362" s="228"/>
      <c r="C362" s="223" t="s">
        <v>572</v>
      </c>
      <c r="D362" s="61">
        <f>D372</f>
        <v>1000000</v>
      </c>
      <c r="E362" s="61">
        <f aca="true" t="shared" si="158" ref="E362:K363">E372</f>
        <v>1000000</v>
      </c>
      <c r="F362" s="61">
        <f t="shared" si="158"/>
        <v>0</v>
      </c>
      <c r="G362" s="61">
        <f t="shared" si="158"/>
        <v>0</v>
      </c>
      <c r="H362" s="61">
        <f t="shared" si="158"/>
        <v>0</v>
      </c>
      <c r="I362" s="61">
        <f t="shared" si="158"/>
        <v>0</v>
      </c>
      <c r="J362" s="61">
        <f t="shared" si="158"/>
        <v>1000000</v>
      </c>
      <c r="K362" s="61">
        <f t="shared" si="158"/>
        <v>1000000</v>
      </c>
    </row>
    <row r="363" spans="1:11" ht="12.75">
      <c r="A363" s="227" t="s">
        <v>574</v>
      </c>
      <c r="B363" s="228"/>
      <c r="C363" s="223" t="s">
        <v>576</v>
      </c>
      <c r="D363" s="61">
        <f>D373</f>
        <v>15000</v>
      </c>
      <c r="E363" s="61">
        <f>E373</f>
        <v>15000</v>
      </c>
      <c r="F363" s="61">
        <f t="shared" si="158"/>
        <v>15000</v>
      </c>
      <c r="G363" s="61">
        <f t="shared" si="158"/>
        <v>0</v>
      </c>
      <c r="H363" s="61">
        <f t="shared" si="158"/>
        <v>0</v>
      </c>
      <c r="I363" s="61">
        <f t="shared" si="158"/>
        <v>15000</v>
      </c>
      <c r="J363" s="61">
        <f t="shared" si="158"/>
        <v>0</v>
      </c>
      <c r="K363" s="61">
        <f t="shared" si="158"/>
        <v>0</v>
      </c>
    </row>
    <row r="364" spans="1:11" ht="21" customHeight="1">
      <c r="A364" s="227" t="s">
        <v>255</v>
      </c>
      <c r="B364" s="241"/>
      <c r="C364" s="223" t="s">
        <v>242</v>
      </c>
      <c r="D364" s="61">
        <f>E364</f>
        <v>36933111.35</v>
      </c>
      <c r="E364" s="61">
        <f>E365+E367</f>
        <v>36933111.35</v>
      </c>
      <c r="F364" s="61">
        <f aca="true" t="shared" si="159" ref="F364:K364">F365+F367</f>
        <v>33628071.449999996</v>
      </c>
      <c r="G364" s="61">
        <f t="shared" si="159"/>
        <v>0</v>
      </c>
      <c r="H364" s="61">
        <f t="shared" si="159"/>
        <v>0</v>
      </c>
      <c r="I364" s="61">
        <f t="shared" si="159"/>
        <v>33628071.449999996</v>
      </c>
      <c r="J364" s="61">
        <f t="shared" si="159"/>
        <v>3305039.900000001</v>
      </c>
      <c r="K364" s="61">
        <f t="shared" si="159"/>
        <v>3305039.900000001</v>
      </c>
    </row>
    <row r="365" spans="1:11" ht="12" customHeight="1">
      <c r="A365" s="227" t="s">
        <v>212</v>
      </c>
      <c r="B365" s="241"/>
      <c r="C365" s="223" t="s">
        <v>241</v>
      </c>
      <c r="D365" s="61">
        <f>D375+D422</f>
        <v>36374480.35</v>
      </c>
      <c r="E365" s="61">
        <f>E375+E422</f>
        <v>36374480.35</v>
      </c>
      <c r="F365" s="61">
        <f aca="true" t="shared" si="160" ref="F365:K365">F375+F422</f>
        <v>33089365.47</v>
      </c>
      <c r="G365" s="61">
        <f t="shared" si="160"/>
        <v>0</v>
      </c>
      <c r="H365" s="61">
        <f t="shared" si="160"/>
        <v>0</v>
      </c>
      <c r="I365" s="61">
        <f t="shared" si="160"/>
        <v>33089365.47</v>
      </c>
      <c r="J365" s="61">
        <f t="shared" si="160"/>
        <v>3285114.880000001</v>
      </c>
      <c r="K365" s="61">
        <f t="shared" si="160"/>
        <v>3285114.880000001</v>
      </c>
    </row>
    <row r="366" spans="1:11" ht="31.5" customHeight="1" hidden="1">
      <c r="A366" s="227" t="s">
        <v>214</v>
      </c>
      <c r="B366" s="241"/>
      <c r="C366" s="223" t="s">
        <v>240</v>
      </c>
      <c r="D366" s="61" t="e">
        <f>#REF!</f>
        <v>#REF!</v>
      </c>
      <c r="E366" s="61" t="e">
        <f>#REF!</f>
        <v>#REF!</v>
      </c>
      <c r="F366" s="61" t="e">
        <f>#REF!</f>
        <v>#REF!</v>
      </c>
      <c r="G366" s="61" t="e">
        <f>#REF!</f>
        <v>#REF!</v>
      </c>
      <c r="H366" s="61" t="e">
        <f>#REF!</f>
        <v>#REF!</v>
      </c>
      <c r="I366" s="61" t="e">
        <f>#REF!</f>
        <v>#REF!</v>
      </c>
      <c r="J366" s="61" t="e">
        <f>#REF!</f>
        <v>#REF!</v>
      </c>
      <c r="K366" s="61" t="e">
        <f>#REF!</f>
        <v>#REF!</v>
      </c>
    </row>
    <row r="367" spans="1:11" ht="63">
      <c r="A367" s="227" t="s">
        <v>509</v>
      </c>
      <c r="B367" s="228"/>
      <c r="C367" s="223" t="s">
        <v>481</v>
      </c>
      <c r="D367" s="61">
        <f>E367</f>
        <v>558631</v>
      </c>
      <c r="E367" s="61">
        <f>E376</f>
        <v>558631</v>
      </c>
      <c r="F367" s="61">
        <f aca="true" t="shared" si="161" ref="F367:K367">F376</f>
        <v>538705.98</v>
      </c>
      <c r="G367" s="61">
        <f t="shared" si="161"/>
        <v>0</v>
      </c>
      <c r="H367" s="61">
        <f t="shared" si="161"/>
        <v>0</v>
      </c>
      <c r="I367" s="61">
        <f t="shared" si="161"/>
        <v>538705.98</v>
      </c>
      <c r="J367" s="61">
        <f t="shared" si="161"/>
        <v>19925.02000000002</v>
      </c>
      <c r="K367" s="61">
        <f t="shared" si="161"/>
        <v>19925.02000000002</v>
      </c>
    </row>
    <row r="368" spans="1:11" ht="9" customHeight="1">
      <c r="A368" s="94"/>
      <c r="B368" s="71"/>
      <c r="C368" s="44"/>
      <c r="D368" s="61"/>
      <c r="E368" s="45"/>
      <c r="F368" s="45"/>
      <c r="G368" s="45"/>
      <c r="H368" s="45"/>
      <c r="I368" s="61"/>
      <c r="J368" s="45"/>
      <c r="K368" s="45"/>
    </row>
    <row r="369" spans="1:11" ht="15" customHeight="1">
      <c r="A369" s="226" t="s">
        <v>297</v>
      </c>
      <c r="B369" s="237"/>
      <c r="C369" s="223" t="s">
        <v>248</v>
      </c>
      <c r="D369" s="61">
        <f aca="true" t="shared" si="162" ref="D369:K369">D370+D374</f>
        <v>43993300</v>
      </c>
      <c r="E369" s="61">
        <f t="shared" si="162"/>
        <v>43993300</v>
      </c>
      <c r="F369" s="61">
        <f t="shared" si="162"/>
        <v>39915355.32</v>
      </c>
      <c r="G369" s="61">
        <f t="shared" si="162"/>
        <v>0</v>
      </c>
      <c r="H369" s="61">
        <f t="shared" si="162"/>
        <v>0</v>
      </c>
      <c r="I369" s="61">
        <f t="shared" si="162"/>
        <v>39915355.32</v>
      </c>
      <c r="J369" s="61">
        <f t="shared" si="162"/>
        <v>4077944.6800000006</v>
      </c>
      <c r="K369" s="61">
        <f t="shared" si="162"/>
        <v>4077944.6800000006</v>
      </c>
    </row>
    <row r="370" spans="1:11" ht="24" customHeight="1">
      <c r="A370" s="227" t="s">
        <v>251</v>
      </c>
      <c r="B370" s="228"/>
      <c r="C370" s="223" t="s">
        <v>249</v>
      </c>
      <c r="D370" s="61">
        <f>D371+D372+D373</f>
        <v>8966418.71</v>
      </c>
      <c r="E370" s="61">
        <f>E371+E372+E373</f>
        <v>8966418.71</v>
      </c>
      <c r="F370" s="61">
        <f aca="true" t="shared" si="163" ref="F370:K370">F371+F372+F373</f>
        <v>7079141.77</v>
      </c>
      <c r="G370" s="61">
        <f t="shared" si="163"/>
        <v>0</v>
      </c>
      <c r="H370" s="61">
        <f t="shared" si="163"/>
        <v>0</v>
      </c>
      <c r="I370" s="61">
        <f t="shared" si="163"/>
        <v>7079141.77</v>
      </c>
      <c r="J370" s="61">
        <f t="shared" si="163"/>
        <v>1887276.94</v>
      </c>
      <c r="K370" s="61">
        <f t="shared" si="163"/>
        <v>1887276.94</v>
      </c>
    </row>
    <row r="371" spans="1:11" ht="34.5" customHeight="1">
      <c r="A371" s="227" t="s">
        <v>237</v>
      </c>
      <c r="B371" s="228"/>
      <c r="C371" s="223" t="s">
        <v>247</v>
      </c>
      <c r="D371" s="61">
        <f aca="true" t="shared" si="164" ref="D371:K371">D380+D396+D400</f>
        <v>7951418.71</v>
      </c>
      <c r="E371" s="61">
        <f t="shared" si="164"/>
        <v>7951418.71</v>
      </c>
      <c r="F371" s="61">
        <f t="shared" si="164"/>
        <v>7064141.77</v>
      </c>
      <c r="G371" s="61">
        <f t="shared" si="164"/>
        <v>0</v>
      </c>
      <c r="H371" s="61">
        <f t="shared" si="164"/>
        <v>0</v>
      </c>
      <c r="I371" s="61">
        <f t="shared" si="164"/>
        <v>7064141.77</v>
      </c>
      <c r="J371" s="61">
        <f t="shared" si="164"/>
        <v>887276.94</v>
      </c>
      <c r="K371" s="61">
        <f t="shared" si="164"/>
        <v>887276.94</v>
      </c>
    </row>
    <row r="372" spans="1:11" ht="34.5" customHeight="1">
      <c r="A372" s="227" t="s">
        <v>237</v>
      </c>
      <c r="B372" s="228"/>
      <c r="C372" s="223" t="s">
        <v>571</v>
      </c>
      <c r="D372" s="61">
        <f>D412</f>
        <v>1000000</v>
      </c>
      <c r="E372" s="61">
        <f>E412</f>
        <v>1000000</v>
      </c>
      <c r="F372" s="61">
        <f aca="true" t="shared" si="165" ref="F372:K372">F412</f>
        <v>0</v>
      </c>
      <c r="G372" s="61">
        <f t="shared" si="165"/>
        <v>0</v>
      </c>
      <c r="H372" s="61">
        <f t="shared" si="165"/>
        <v>0</v>
      </c>
      <c r="I372" s="61">
        <f t="shared" si="165"/>
        <v>0</v>
      </c>
      <c r="J372" s="61">
        <f t="shared" si="165"/>
        <v>1000000</v>
      </c>
      <c r="K372" s="61">
        <f t="shared" si="165"/>
        <v>1000000</v>
      </c>
    </row>
    <row r="373" spans="1:11" ht="15" customHeight="1">
      <c r="A373" s="227" t="s">
        <v>574</v>
      </c>
      <c r="B373" s="228"/>
      <c r="C373" s="223" t="s">
        <v>575</v>
      </c>
      <c r="D373" s="61">
        <f>D416</f>
        <v>15000</v>
      </c>
      <c r="E373" s="61">
        <f>E416</f>
        <v>15000</v>
      </c>
      <c r="F373" s="61">
        <f aca="true" t="shared" si="166" ref="F373:K373">F416</f>
        <v>15000</v>
      </c>
      <c r="G373" s="61">
        <f t="shared" si="166"/>
        <v>0</v>
      </c>
      <c r="H373" s="61">
        <f t="shared" si="166"/>
        <v>0</v>
      </c>
      <c r="I373" s="61">
        <f t="shared" si="166"/>
        <v>15000</v>
      </c>
      <c r="J373" s="61">
        <f t="shared" si="166"/>
        <v>0</v>
      </c>
      <c r="K373" s="61">
        <f t="shared" si="166"/>
        <v>0</v>
      </c>
    </row>
    <row r="374" spans="1:11" ht="31.5" customHeight="1">
      <c r="A374" s="227" t="s">
        <v>255</v>
      </c>
      <c r="B374" s="228"/>
      <c r="C374" s="223" t="s">
        <v>238</v>
      </c>
      <c r="D374" s="61">
        <f>E374</f>
        <v>35026881.29</v>
      </c>
      <c r="E374" s="61">
        <f>E375+E376</f>
        <v>35026881.29</v>
      </c>
      <c r="F374" s="61">
        <f aca="true" t="shared" si="167" ref="F374:K374">F375+F376</f>
        <v>32836213.55</v>
      </c>
      <c r="G374" s="61">
        <f t="shared" si="167"/>
        <v>0</v>
      </c>
      <c r="H374" s="61">
        <f t="shared" si="167"/>
        <v>0</v>
      </c>
      <c r="I374" s="61">
        <f t="shared" si="167"/>
        <v>32836213.55</v>
      </c>
      <c r="J374" s="61">
        <f t="shared" si="167"/>
        <v>2190667.7400000007</v>
      </c>
      <c r="K374" s="61">
        <f t="shared" si="167"/>
        <v>2190667.7400000007</v>
      </c>
    </row>
    <row r="375" spans="1:11" ht="13.5" customHeight="1">
      <c r="A375" s="227" t="s">
        <v>212</v>
      </c>
      <c r="B375" s="241"/>
      <c r="C375" s="223" t="s">
        <v>250</v>
      </c>
      <c r="D375" s="61">
        <f aca="true" t="shared" si="168" ref="D375:K375">D386+D394+D402+D407+D382</f>
        <v>34468250.29</v>
      </c>
      <c r="E375" s="61">
        <f t="shared" si="168"/>
        <v>34468250.29</v>
      </c>
      <c r="F375" s="61">
        <f t="shared" si="168"/>
        <v>32297507.57</v>
      </c>
      <c r="G375" s="61">
        <f t="shared" si="168"/>
        <v>0</v>
      </c>
      <c r="H375" s="61">
        <f t="shared" si="168"/>
        <v>0</v>
      </c>
      <c r="I375" s="61">
        <f t="shared" si="168"/>
        <v>32297507.57</v>
      </c>
      <c r="J375" s="61">
        <f t="shared" si="168"/>
        <v>2170742.7200000007</v>
      </c>
      <c r="K375" s="61">
        <f t="shared" si="168"/>
        <v>2170742.7200000007</v>
      </c>
    </row>
    <row r="376" spans="1:11" ht="63">
      <c r="A376" s="227" t="s">
        <v>509</v>
      </c>
      <c r="B376" s="241"/>
      <c r="C376" s="223" t="s">
        <v>475</v>
      </c>
      <c r="D376" s="61">
        <f>E376</f>
        <v>558631</v>
      </c>
      <c r="E376" s="61">
        <f aca="true" t="shared" si="169" ref="E376:K376">E408+E403</f>
        <v>558631</v>
      </c>
      <c r="F376" s="61">
        <f t="shared" si="169"/>
        <v>538705.98</v>
      </c>
      <c r="G376" s="61">
        <f t="shared" si="169"/>
        <v>0</v>
      </c>
      <c r="H376" s="61">
        <f t="shared" si="169"/>
        <v>0</v>
      </c>
      <c r="I376" s="61">
        <f t="shared" si="169"/>
        <v>538705.98</v>
      </c>
      <c r="J376" s="61">
        <f t="shared" si="169"/>
        <v>19925.02000000002</v>
      </c>
      <c r="K376" s="61">
        <f t="shared" si="169"/>
        <v>19925.02000000002</v>
      </c>
    </row>
    <row r="377" spans="1:11" ht="14.25" customHeight="1">
      <c r="A377" s="94"/>
      <c r="B377" s="82"/>
      <c r="C377" s="44"/>
      <c r="D377" s="61"/>
      <c r="E377" s="45"/>
      <c r="F377" s="45"/>
      <c r="G377" s="45"/>
      <c r="H377" s="45"/>
      <c r="I377" s="61"/>
      <c r="J377" s="45"/>
      <c r="K377" s="45"/>
    </row>
    <row r="378" spans="1:11" ht="21">
      <c r="A378" s="227" t="s">
        <v>405</v>
      </c>
      <c r="B378" s="237"/>
      <c r="C378" s="44" t="s">
        <v>435</v>
      </c>
      <c r="D378" s="61">
        <f aca="true" t="shared" si="170" ref="D378:K378">D379+D381</f>
        <v>946500</v>
      </c>
      <c r="E378" s="45">
        <f t="shared" si="170"/>
        <v>946500</v>
      </c>
      <c r="F378" s="45">
        <f t="shared" si="170"/>
        <v>461250</v>
      </c>
      <c r="G378" s="45">
        <f t="shared" si="170"/>
        <v>0</v>
      </c>
      <c r="H378" s="45">
        <f t="shared" si="170"/>
        <v>0</v>
      </c>
      <c r="I378" s="61">
        <f t="shared" si="170"/>
        <v>461250</v>
      </c>
      <c r="J378" s="45">
        <f t="shared" si="170"/>
        <v>485250</v>
      </c>
      <c r="K378" s="45">
        <f t="shared" si="170"/>
        <v>485250</v>
      </c>
    </row>
    <row r="379" spans="1:11" ht="12.75">
      <c r="A379" s="94" t="s">
        <v>246</v>
      </c>
      <c r="B379" s="71"/>
      <c r="C379" s="44" t="s">
        <v>434</v>
      </c>
      <c r="D379" s="61">
        <f aca="true" t="shared" si="171" ref="D379:K379">D380</f>
        <v>824700</v>
      </c>
      <c r="E379" s="45">
        <f t="shared" si="171"/>
        <v>824700</v>
      </c>
      <c r="F379" s="45">
        <f t="shared" si="171"/>
        <v>401250</v>
      </c>
      <c r="G379" s="45">
        <f t="shared" si="171"/>
        <v>0</v>
      </c>
      <c r="H379" s="45">
        <f t="shared" si="171"/>
        <v>0</v>
      </c>
      <c r="I379" s="61">
        <f t="shared" si="171"/>
        <v>401250</v>
      </c>
      <c r="J379" s="45">
        <f t="shared" si="171"/>
        <v>423450</v>
      </c>
      <c r="K379" s="45">
        <f t="shared" si="171"/>
        <v>423450</v>
      </c>
    </row>
    <row r="380" spans="1:11" ht="33.75">
      <c r="A380" s="94" t="s">
        <v>237</v>
      </c>
      <c r="B380" s="71"/>
      <c r="C380" s="44" t="s">
        <v>433</v>
      </c>
      <c r="D380" s="61">
        <f>E380</f>
        <v>824700</v>
      </c>
      <c r="E380" s="45">
        <v>824700</v>
      </c>
      <c r="F380" s="45">
        <v>401250</v>
      </c>
      <c r="G380" s="45">
        <v>0</v>
      </c>
      <c r="H380" s="45">
        <v>0</v>
      </c>
      <c r="I380" s="61">
        <f>F380</f>
        <v>401250</v>
      </c>
      <c r="J380" s="45">
        <f>D380-I380</f>
        <v>423450</v>
      </c>
      <c r="K380" s="45">
        <f>E380-I380</f>
        <v>423450</v>
      </c>
    </row>
    <row r="381" spans="1:11" ht="22.5">
      <c r="A381" s="94" t="s">
        <v>255</v>
      </c>
      <c r="B381" s="71"/>
      <c r="C381" s="44" t="s">
        <v>461</v>
      </c>
      <c r="D381" s="61">
        <f>E381</f>
        <v>121800</v>
      </c>
      <c r="E381" s="45">
        <f>E382</f>
        <v>121800</v>
      </c>
      <c r="F381" s="45">
        <f aca="true" t="shared" si="172" ref="F381:K381">F382</f>
        <v>60000</v>
      </c>
      <c r="G381" s="45">
        <f t="shared" si="172"/>
        <v>0</v>
      </c>
      <c r="H381" s="45">
        <f t="shared" si="172"/>
        <v>0</v>
      </c>
      <c r="I381" s="45">
        <f t="shared" si="172"/>
        <v>60000</v>
      </c>
      <c r="J381" s="45">
        <f t="shared" si="172"/>
        <v>61800</v>
      </c>
      <c r="K381" s="45">
        <f t="shared" si="172"/>
        <v>61800</v>
      </c>
    </row>
    <row r="382" spans="1:11" ht="12.75">
      <c r="A382" s="94" t="s">
        <v>212</v>
      </c>
      <c r="B382" s="71"/>
      <c r="C382" s="44" t="s">
        <v>460</v>
      </c>
      <c r="D382" s="61">
        <f>E382</f>
        <v>121800</v>
      </c>
      <c r="E382" s="45">
        <v>121800</v>
      </c>
      <c r="F382" s="45">
        <v>60000</v>
      </c>
      <c r="G382" s="45">
        <v>0</v>
      </c>
      <c r="H382" s="45">
        <v>0</v>
      </c>
      <c r="I382" s="61">
        <v>60000</v>
      </c>
      <c r="J382" s="45">
        <f>D382-I382</f>
        <v>61800</v>
      </c>
      <c r="K382" s="45">
        <f>E382-I382</f>
        <v>61800</v>
      </c>
    </row>
    <row r="383" spans="1:11" ht="12.75" hidden="1">
      <c r="A383" s="94"/>
      <c r="B383" s="71"/>
      <c r="C383" s="44"/>
      <c r="D383" s="61"/>
      <c r="E383" s="45"/>
      <c r="F383" s="45"/>
      <c r="G383" s="45"/>
      <c r="H383" s="45"/>
      <c r="I383" s="61"/>
      <c r="J383" s="45"/>
      <c r="K383" s="45"/>
    </row>
    <row r="384" spans="1:11" ht="52.5" hidden="1">
      <c r="A384" s="227" t="s">
        <v>339</v>
      </c>
      <c r="B384" s="237"/>
      <c r="C384" s="44" t="s">
        <v>333</v>
      </c>
      <c r="D384" s="61">
        <f aca="true" t="shared" si="173" ref="D384:K385">D385</f>
        <v>0</v>
      </c>
      <c r="E384" s="45">
        <f t="shared" si="173"/>
        <v>0</v>
      </c>
      <c r="F384" s="45">
        <f t="shared" si="173"/>
        <v>0</v>
      </c>
      <c r="G384" s="45">
        <f t="shared" si="173"/>
        <v>0</v>
      </c>
      <c r="H384" s="45">
        <f t="shared" si="173"/>
        <v>0</v>
      </c>
      <c r="I384" s="61">
        <f t="shared" si="173"/>
        <v>0</v>
      </c>
      <c r="J384" s="45">
        <f t="shared" si="173"/>
        <v>0</v>
      </c>
      <c r="K384" s="45">
        <f t="shared" si="173"/>
        <v>0</v>
      </c>
    </row>
    <row r="385" spans="1:11" ht="22.5" hidden="1">
      <c r="A385" s="94" t="s">
        <v>255</v>
      </c>
      <c r="B385" s="71"/>
      <c r="C385" s="44" t="s">
        <v>332</v>
      </c>
      <c r="D385" s="61">
        <f>E385</f>
        <v>0</v>
      </c>
      <c r="E385" s="45">
        <f t="shared" si="173"/>
        <v>0</v>
      </c>
      <c r="F385" s="45">
        <f t="shared" si="173"/>
        <v>0</v>
      </c>
      <c r="G385" s="45">
        <f t="shared" si="173"/>
        <v>0</v>
      </c>
      <c r="H385" s="45">
        <f t="shared" si="173"/>
        <v>0</v>
      </c>
      <c r="I385" s="61">
        <f t="shared" si="173"/>
        <v>0</v>
      </c>
      <c r="J385" s="45">
        <f t="shared" si="173"/>
        <v>0</v>
      </c>
      <c r="K385" s="45">
        <f t="shared" si="173"/>
        <v>0</v>
      </c>
    </row>
    <row r="386" spans="1:11" ht="12.75" hidden="1">
      <c r="A386" s="94" t="s">
        <v>212</v>
      </c>
      <c r="B386" s="71"/>
      <c r="C386" s="44" t="s">
        <v>331</v>
      </c>
      <c r="D386" s="61">
        <f>E386</f>
        <v>0</v>
      </c>
      <c r="E386" s="45">
        <v>0</v>
      </c>
      <c r="F386" s="45">
        <v>0</v>
      </c>
      <c r="G386" s="45">
        <v>0</v>
      </c>
      <c r="H386" s="45">
        <v>0</v>
      </c>
      <c r="I386" s="61">
        <f>F386</f>
        <v>0</v>
      </c>
      <c r="J386" s="45">
        <f>D386-I386</f>
        <v>0</v>
      </c>
      <c r="K386" s="45">
        <f>E386-I386</f>
        <v>0</v>
      </c>
    </row>
    <row r="387" spans="1:11" s="57" customFormat="1" ht="12.75" hidden="1">
      <c r="A387" s="94"/>
      <c r="B387" s="71"/>
      <c r="C387" s="44"/>
      <c r="D387" s="61"/>
      <c r="E387" s="45"/>
      <c r="F387" s="45"/>
      <c r="G387" s="45"/>
      <c r="H387" s="45"/>
      <c r="I387" s="61"/>
      <c r="J387" s="45"/>
      <c r="K387" s="45"/>
    </row>
    <row r="388" spans="1:11" ht="31.5" hidden="1">
      <c r="A388" s="235" t="s">
        <v>357</v>
      </c>
      <c r="B388" s="240"/>
      <c r="C388" s="44" t="s">
        <v>365</v>
      </c>
      <c r="D388" s="61">
        <f>D389</f>
        <v>0</v>
      </c>
      <c r="E388" s="45">
        <f>E389</f>
        <v>0</v>
      </c>
      <c r="F388" s="45">
        <f aca="true" t="shared" si="174" ref="F388:K389">F389</f>
        <v>0</v>
      </c>
      <c r="G388" s="45">
        <f t="shared" si="174"/>
        <v>0</v>
      </c>
      <c r="H388" s="45">
        <f t="shared" si="174"/>
        <v>0</v>
      </c>
      <c r="I388" s="61">
        <f t="shared" si="174"/>
        <v>0</v>
      </c>
      <c r="J388" s="45">
        <f t="shared" si="174"/>
        <v>0</v>
      </c>
      <c r="K388" s="45">
        <f t="shared" si="174"/>
        <v>0</v>
      </c>
    </row>
    <row r="389" spans="1:11" ht="16.5" customHeight="1" hidden="1">
      <c r="A389" s="94" t="s">
        <v>246</v>
      </c>
      <c r="B389" s="82"/>
      <c r="C389" s="44" t="s">
        <v>364</v>
      </c>
      <c r="D389" s="61">
        <f>D390</f>
        <v>0</v>
      </c>
      <c r="E389" s="45">
        <f>E390</f>
        <v>0</v>
      </c>
      <c r="F389" s="45">
        <f t="shared" si="174"/>
        <v>0</v>
      </c>
      <c r="G389" s="45">
        <f t="shared" si="174"/>
        <v>0</v>
      </c>
      <c r="H389" s="45">
        <f t="shared" si="174"/>
        <v>0</v>
      </c>
      <c r="I389" s="61">
        <f t="shared" si="174"/>
        <v>0</v>
      </c>
      <c r="J389" s="45">
        <f t="shared" si="174"/>
        <v>0</v>
      </c>
      <c r="K389" s="45">
        <f>K390</f>
        <v>0</v>
      </c>
    </row>
    <row r="390" spans="1:11" ht="33.75" hidden="1">
      <c r="A390" s="94" t="s">
        <v>237</v>
      </c>
      <c r="B390" s="82"/>
      <c r="C390" s="44" t="s">
        <v>373</v>
      </c>
      <c r="D390" s="61">
        <f>E390</f>
        <v>0</v>
      </c>
      <c r="E390" s="45">
        <v>0</v>
      </c>
      <c r="F390" s="45">
        <v>0</v>
      </c>
      <c r="G390" s="45">
        <v>0</v>
      </c>
      <c r="H390" s="45">
        <v>0</v>
      </c>
      <c r="I390" s="61">
        <f>F390</f>
        <v>0</v>
      </c>
      <c r="J390" s="45">
        <f>D390-I390</f>
        <v>0</v>
      </c>
      <c r="K390" s="45">
        <f>E390-I390</f>
        <v>0</v>
      </c>
    </row>
    <row r="391" spans="1:11" ht="12.75">
      <c r="A391" s="94"/>
      <c r="B391" s="71"/>
      <c r="C391" s="44"/>
      <c r="D391" s="61"/>
      <c r="E391" s="45"/>
      <c r="F391" s="45"/>
      <c r="G391" s="45"/>
      <c r="H391" s="45"/>
      <c r="I391" s="61"/>
      <c r="J391" s="45"/>
      <c r="K391" s="45"/>
    </row>
    <row r="392" spans="1:11" ht="63" customHeight="1">
      <c r="A392" s="227" t="s">
        <v>111</v>
      </c>
      <c r="B392" s="237"/>
      <c r="C392" s="44" t="s">
        <v>436</v>
      </c>
      <c r="D392" s="61">
        <f aca="true" t="shared" si="175" ref="D392:K392">D393+D395</f>
        <v>11405300</v>
      </c>
      <c r="E392" s="45">
        <f t="shared" si="175"/>
        <v>11405300</v>
      </c>
      <c r="F392" s="45">
        <f t="shared" si="175"/>
        <v>10443298.58</v>
      </c>
      <c r="G392" s="45">
        <f t="shared" si="175"/>
        <v>0</v>
      </c>
      <c r="H392" s="45">
        <f t="shared" si="175"/>
        <v>0</v>
      </c>
      <c r="I392" s="61">
        <f t="shared" si="175"/>
        <v>10443298.58</v>
      </c>
      <c r="J392" s="45">
        <f t="shared" si="175"/>
        <v>962001.4200000004</v>
      </c>
      <c r="K392" s="45">
        <f t="shared" si="175"/>
        <v>962001.4200000004</v>
      </c>
    </row>
    <row r="393" spans="1:11" ht="24" customHeight="1">
      <c r="A393" s="94" t="s">
        <v>255</v>
      </c>
      <c r="B393" s="71"/>
      <c r="C393" s="44" t="s">
        <v>437</v>
      </c>
      <c r="D393" s="61">
        <f>E393</f>
        <v>7895175.29</v>
      </c>
      <c r="E393" s="45">
        <f>E394</f>
        <v>7895175.29</v>
      </c>
      <c r="F393" s="45">
        <f>F394</f>
        <v>7374261.81</v>
      </c>
      <c r="G393" s="45">
        <v>0</v>
      </c>
      <c r="H393" s="45">
        <v>0</v>
      </c>
      <c r="I393" s="61">
        <f>I394</f>
        <v>7374261.81</v>
      </c>
      <c r="J393" s="45">
        <f>J394</f>
        <v>520913.48000000045</v>
      </c>
      <c r="K393" s="45">
        <f>K394</f>
        <v>520913.48000000045</v>
      </c>
    </row>
    <row r="394" spans="1:11" ht="18" customHeight="1">
      <c r="A394" s="94" t="s">
        <v>212</v>
      </c>
      <c r="B394" s="71"/>
      <c r="C394" s="44" t="s">
        <v>438</v>
      </c>
      <c r="D394" s="61">
        <f>E394</f>
        <v>7895175.29</v>
      </c>
      <c r="E394" s="45">
        <v>7895175.29</v>
      </c>
      <c r="F394" s="45">
        <v>7374261.81</v>
      </c>
      <c r="G394" s="45">
        <v>0</v>
      </c>
      <c r="H394" s="45">
        <v>0</v>
      </c>
      <c r="I394" s="61">
        <f>F394</f>
        <v>7374261.81</v>
      </c>
      <c r="J394" s="45">
        <f>D394-I394</f>
        <v>520913.48000000045</v>
      </c>
      <c r="K394" s="45">
        <f>E394-I394</f>
        <v>520913.48000000045</v>
      </c>
    </row>
    <row r="395" spans="1:11" ht="15" customHeight="1">
      <c r="A395" s="94" t="s">
        <v>246</v>
      </c>
      <c r="B395" s="71"/>
      <c r="C395" s="44" t="s">
        <v>439</v>
      </c>
      <c r="D395" s="61">
        <f>E395</f>
        <v>3510124.71</v>
      </c>
      <c r="E395" s="45">
        <f>E396</f>
        <v>3510124.71</v>
      </c>
      <c r="F395" s="45">
        <f>F396</f>
        <v>3069036.77</v>
      </c>
      <c r="G395" s="45">
        <v>0</v>
      </c>
      <c r="H395" s="45">
        <v>0</v>
      </c>
      <c r="I395" s="61">
        <f>F395</f>
        <v>3069036.77</v>
      </c>
      <c r="J395" s="45">
        <f>D395-I395</f>
        <v>441087.93999999994</v>
      </c>
      <c r="K395" s="45">
        <f>E395-I395</f>
        <v>441087.93999999994</v>
      </c>
    </row>
    <row r="396" spans="1:11" ht="33.75" customHeight="1">
      <c r="A396" s="94" t="s">
        <v>237</v>
      </c>
      <c r="B396" s="71"/>
      <c r="C396" s="44" t="s">
        <v>440</v>
      </c>
      <c r="D396" s="61">
        <f>E396</f>
        <v>3510124.71</v>
      </c>
      <c r="E396" s="45">
        <v>3510124.71</v>
      </c>
      <c r="F396" s="45">
        <v>3069036.77</v>
      </c>
      <c r="G396" s="45">
        <v>0</v>
      </c>
      <c r="H396" s="45">
        <v>0</v>
      </c>
      <c r="I396" s="61">
        <f>F396</f>
        <v>3069036.77</v>
      </c>
      <c r="J396" s="45">
        <f>D396-I396</f>
        <v>441087.93999999994</v>
      </c>
      <c r="K396" s="45">
        <f>E396-I396</f>
        <v>441087.93999999994</v>
      </c>
    </row>
    <row r="397" spans="1:11" ht="8.25" customHeight="1">
      <c r="A397" s="94"/>
      <c r="B397" s="71"/>
      <c r="C397" s="44"/>
      <c r="D397" s="61"/>
      <c r="E397" s="45"/>
      <c r="F397" s="45"/>
      <c r="G397" s="45"/>
      <c r="H397" s="45"/>
      <c r="I397" s="61"/>
      <c r="J397" s="45"/>
      <c r="K397" s="45"/>
    </row>
    <row r="398" spans="1:11" ht="24.75" customHeight="1">
      <c r="A398" s="227" t="s">
        <v>112</v>
      </c>
      <c r="B398" s="237"/>
      <c r="C398" s="44" t="s">
        <v>441</v>
      </c>
      <c r="D398" s="61">
        <f aca="true" t="shared" si="176" ref="D398:D403">E398</f>
        <v>17023900</v>
      </c>
      <c r="E398" s="45">
        <f>E401+E399</f>
        <v>17023900</v>
      </c>
      <c r="F398" s="45">
        <f aca="true" t="shared" si="177" ref="F398:K398">F401+F399</f>
        <v>15916587.53</v>
      </c>
      <c r="G398" s="45">
        <f t="shared" si="177"/>
        <v>0</v>
      </c>
      <c r="H398" s="45">
        <f t="shared" si="177"/>
        <v>0</v>
      </c>
      <c r="I398" s="61">
        <f t="shared" si="177"/>
        <v>15916587.53</v>
      </c>
      <c r="J398" s="45">
        <f t="shared" si="177"/>
        <v>1107312.4700000004</v>
      </c>
      <c r="K398" s="45">
        <f t="shared" si="177"/>
        <v>1107312.4700000004</v>
      </c>
    </row>
    <row r="399" spans="1:11" ht="15.75" customHeight="1">
      <c r="A399" s="94" t="s">
        <v>246</v>
      </c>
      <c r="B399" s="71"/>
      <c r="C399" s="44" t="s">
        <v>442</v>
      </c>
      <c r="D399" s="61">
        <f t="shared" si="176"/>
        <v>3616594</v>
      </c>
      <c r="E399" s="45">
        <f>E400</f>
        <v>3616594</v>
      </c>
      <c r="F399" s="45">
        <f aca="true" t="shared" si="178" ref="F399:K399">F400</f>
        <v>3593855</v>
      </c>
      <c r="G399" s="45">
        <f t="shared" si="178"/>
        <v>0</v>
      </c>
      <c r="H399" s="45">
        <f t="shared" si="178"/>
        <v>0</v>
      </c>
      <c r="I399" s="61">
        <f t="shared" si="178"/>
        <v>3593855</v>
      </c>
      <c r="J399" s="45">
        <f t="shared" si="178"/>
        <v>22739</v>
      </c>
      <c r="K399" s="45">
        <f t="shared" si="178"/>
        <v>22739</v>
      </c>
    </row>
    <row r="400" spans="1:11" ht="24.75" customHeight="1">
      <c r="A400" s="94" t="s">
        <v>237</v>
      </c>
      <c r="B400" s="71"/>
      <c r="C400" s="44" t="s">
        <v>443</v>
      </c>
      <c r="D400" s="61">
        <f t="shared" si="176"/>
        <v>3616594</v>
      </c>
      <c r="E400" s="45">
        <v>3616594</v>
      </c>
      <c r="F400" s="45">
        <v>3593855</v>
      </c>
      <c r="G400" s="45">
        <v>0</v>
      </c>
      <c r="H400" s="45">
        <v>0</v>
      </c>
      <c r="I400" s="61">
        <f>F400</f>
        <v>3593855</v>
      </c>
      <c r="J400" s="45">
        <f>D400-I400</f>
        <v>22739</v>
      </c>
      <c r="K400" s="45">
        <f>E400-I400</f>
        <v>22739</v>
      </c>
    </row>
    <row r="401" spans="1:11" ht="25.5" customHeight="1">
      <c r="A401" s="94" t="s">
        <v>255</v>
      </c>
      <c r="B401" s="71"/>
      <c r="C401" s="44" t="s">
        <v>444</v>
      </c>
      <c r="D401" s="61">
        <f t="shared" si="176"/>
        <v>13407306</v>
      </c>
      <c r="E401" s="45">
        <f>E402+E403</f>
        <v>13407306</v>
      </c>
      <c r="F401" s="45">
        <f aca="true" t="shared" si="179" ref="F401:K401">F402+F403</f>
        <v>12322732.53</v>
      </c>
      <c r="G401" s="45">
        <f t="shared" si="179"/>
        <v>0</v>
      </c>
      <c r="H401" s="45">
        <f t="shared" si="179"/>
        <v>0</v>
      </c>
      <c r="I401" s="61">
        <f t="shared" si="179"/>
        <v>12322732.53</v>
      </c>
      <c r="J401" s="45">
        <f t="shared" si="179"/>
        <v>1084573.4700000004</v>
      </c>
      <c r="K401" s="45">
        <f t="shared" si="179"/>
        <v>1084573.4700000004</v>
      </c>
    </row>
    <row r="402" spans="1:11" ht="12.75">
      <c r="A402" s="94" t="s">
        <v>212</v>
      </c>
      <c r="B402" s="71"/>
      <c r="C402" s="44" t="s">
        <v>445</v>
      </c>
      <c r="D402" s="61">
        <f t="shared" si="176"/>
        <v>13138366</v>
      </c>
      <c r="E402" s="45">
        <v>13138366</v>
      </c>
      <c r="F402" s="45">
        <v>12062602.35</v>
      </c>
      <c r="G402" s="45">
        <v>0</v>
      </c>
      <c r="H402" s="45">
        <v>0</v>
      </c>
      <c r="I402" s="61">
        <f>F402</f>
        <v>12062602.35</v>
      </c>
      <c r="J402" s="45">
        <f>D402-I402</f>
        <v>1075763.6500000004</v>
      </c>
      <c r="K402" s="45">
        <f>E402-I402</f>
        <v>1075763.6500000004</v>
      </c>
    </row>
    <row r="403" spans="1:11" ht="67.5">
      <c r="A403" s="94" t="s">
        <v>509</v>
      </c>
      <c r="B403" s="71"/>
      <c r="C403" s="44" t="s">
        <v>463</v>
      </c>
      <c r="D403" s="61">
        <f t="shared" si="176"/>
        <v>268940</v>
      </c>
      <c r="E403" s="45">
        <v>268940</v>
      </c>
      <c r="F403" s="45">
        <v>260130.18</v>
      </c>
      <c r="G403" s="45">
        <v>0</v>
      </c>
      <c r="H403" s="45">
        <v>0</v>
      </c>
      <c r="I403" s="61">
        <f>F403</f>
        <v>260130.18</v>
      </c>
      <c r="J403" s="45">
        <f>D403-I403</f>
        <v>8809.820000000007</v>
      </c>
      <c r="K403" s="45">
        <f>E403-I403</f>
        <v>8809.820000000007</v>
      </c>
    </row>
    <row r="404" spans="1:11" ht="12.75" customHeight="1">
      <c r="A404" s="94"/>
      <c r="B404" s="71"/>
      <c r="C404" s="44"/>
      <c r="D404" s="61"/>
      <c r="E404" s="45"/>
      <c r="F404" s="45"/>
      <c r="G404" s="45"/>
      <c r="H404" s="45"/>
      <c r="I404" s="61"/>
      <c r="J404" s="45"/>
      <c r="K404" s="45"/>
    </row>
    <row r="405" spans="1:11" ht="24" customHeight="1">
      <c r="A405" s="235" t="s">
        <v>485</v>
      </c>
      <c r="B405" s="240"/>
      <c r="C405" s="44" t="s">
        <v>452</v>
      </c>
      <c r="D405" s="61">
        <f>D406</f>
        <v>13602600</v>
      </c>
      <c r="E405" s="45">
        <f>E406</f>
        <v>13602600</v>
      </c>
      <c r="F405" s="45">
        <f aca="true" t="shared" si="180" ref="F405:K405">F406</f>
        <v>13079219.21</v>
      </c>
      <c r="G405" s="45">
        <f t="shared" si="180"/>
        <v>0</v>
      </c>
      <c r="H405" s="45">
        <f t="shared" si="180"/>
        <v>0</v>
      </c>
      <c r="I405" s="61">
        <f t="shared" si="180"/>
        <v>13079219.21</v>
      </c>
      <c r="J405" s="45">
        <f t="shared" si="180"/>
        <v>523380.78999999986</v>
      </c>
      <c r="K405" s="45">
        <f t="shared" si="180"/>
        <v>523380.78999999986</v>
      </c>
    </row>
    <row r="406" spans="1:11" ht="24.75" customHeight="1">
      <c r="A406" s="94" t="s">
        <v>255</v>
      </c>
      <c r="B406" s="82"/>
      <c r="C406" s="44" t="s">
        <v>450</v>
      </c>
      <c r="D406" s="61">
        <f>D407+D408</f>
        <v>13602600</v>
      </c>
      <c r="E406" s="45">
        <f aca="true" t="shared" si="181" ref="E406:K406">E407+E408</f>
        <v>13602600</v>
      </c>
      <c r="F406" s="45">
        <f t="shared" si="181"/>
        <v>13079219.21</v>
      </c>
      <c r="G406" s="45">
        <f t="shared" si="181"/>
        <v>0</v>
      </c>
      <c r="H406" s="45">
        <f t="shared" si="181"/>
        <v>0</v>
      </c>
      <c r="I406" s="61">
        <f t="shared" si="181"/>
        <v>13079219.21</v>
      </c>
      <c r="J406" s="45">
        <f t="shared" si="181"/>
        <v>523380.78999999986</v>
      </c>
      <c r="K406" s="45">
        <f t="shared" si="181"/>
        <v>523380.78999999986</v>
      </c>
    </row>
    <row r="407" spans="1:11" ht="12.75">
      <c r="A407" s="94" t="s">
        <v>212</v>
      </c>
      <c r="B407" s="82"/>
      <c r="C407" s="44" t="s">
        <v>451</v>
      </c>
      <c r="D407" s="61">
        <f>E407</f>
        <v>13312909</v>
      </c>
      <c r="E407" s="45">
        <v>13312909</v>
      </c>
      <c r="F407" s="45">
        <v>12800643.41</v>
      </c>
      <c r="G407" s="45">
        <v>0</v>
      </c>
      <c r="H407" s="45">
        <v>0</v>
      </c>
      <c r="I407" s="61">
        <f>F407</f>
        <v>12800643.41</v>
      </c>
      <c r="J407" s="45">
        <f>D407-I407</f>
        <v>512265.58999999985</v>
      </c>
      <c r="K407" s="45">
        <f>E407-I407</f>
        <v>512265.58999999985</v>
      </c>
    </row>
    <row r="408" spans="1:11" ht="67.5">
      <c r="A408" s="94" t="s">
        <v>509</v>
      </c>
      <c r="B408" s="82"/>
      <c r="C408" s="44" t="s">
        <v>462</v>
      </c>
      <c r="D408" s="61">
        <f>E408</f>
        <v>289691</v>
      </c>
      <c r="E408" s="45">
        <v>289691</v>
      </c>
      <c r="F408" s="45">
        <v>278575.8</v>
      </c>
      <c r="G408" s="45">
        <v>0</v>
      </c>
      <c r="H408" s="45">
        <v>0</v>
      </c>
      <c r="I408" s="61">
        <f>F408</f>
        <v>278575.8</v>
      </c>
      <c r="J408" s="45">
        <f>D408-I408</f>
        <v>11115.200000000012</v>
      </c>
      <c r="K408" s="45">
        <f>E408-I408</f>
        <v>11115.200000000012</v>
      </c>
    </row>
    <row r="409" spans="1:11" ht="12.75">
      <c r="A409" s="94"/>
      <c r="B409" s="82"/>
      <c r="C409" s="44"/>
      <c r="D409" s="61"/>
      <c r="E409" s="45"/>
      <c r="F409" s="45"/>
      <c r="G409" s="45"/>
      <c r="H409" s="45"/>
      <c r="I409" s="61"/>
      <c r="J409" s="45"/>
      <c r="K409" s="45"/>
    </row>
    <row r="410" spans="1:11" ht="45" customHeight="1">
      <c r="A410" s="227" t="s">
        <v>567</v>
      </c>
      <c r="B410" s="237"/>
      <c r="C410" s="90" t="s">
        <v>568</v>
      </c>
      <c r="D410" s="178">
        <f>E410</f>
        <v>1000000</v>
      </c>
      <c r="E410" s="91">
        <f>E411</f>
        <v>1000000</v>
      </c>
      <c r="F410" s="91">
        <f aca="true" t="shared" si="182" ref="F410:K410">F411</f>
        <v>0</v>
      </c>
      <c r="G410" s="91">
        <f t="shared" si="182"/>
        <v>0</v>
      </c>
      <c r="H410" s="91">
        <f t="shared" si="182"/>
        <v>0</v>
      </c>
      <c r="I410" s="91">
        <f t="shared" si="182"/>
        <v>0</v>
      </c>
      <c r="J410" s="91">
        <f t="shared" si="182"/>
        <v>1000000</v>
      </c>
      <c r="K410" s="91">
        <f t="shared" si="182"/>
        <v>1000000</v>
      </c>
    </row>
    <row r="411" spans="1:11" ht="12.75">
      <c r="A411" s="94" t="s">
        <v>246</v>
      </c>
      <c r="B411" s="71"/>
      <c r="C411" s="44" t="s">
        <v>569</v>
      </c>
      <c r="D411" s="61">
        <f>E411</f>
        <v>1000000</v>
      </c>
      <c r="E411" s="45">
        <f>E412</f>
        <v>1000000</v>
      </c>
      <c r="F411" s="45">
        <f aca="true" t="shared" si="183" ref="F411:K411">F412</f>
        <v>0</v>
      </c>
      <c r="G411" s="45">
        <f t="shared" si="183"/>
        <v>0</v>
      </c>
      <c r="H411" s="45">
        <f t="shared" si="183"/>
        <v>0</v>
      </c>
      <c r="I411" s="61">
        <f t="shared" si="183"/>
        <v>0</v>
      </c>
      <c r="J411" s="45">
        <f t="shared" si="183"/>
        <v>1000000</v>
      </c>
      <c r="K411" s="45">
        <f t="shared" si="183"/>
        <v>1000000</v>
      </c>
    </row>
    <row r="412" spans="1:11" ht="33.75">
      <c r="A412" s="94" t="s">
        <v>237</v>
      </c>
      <c r="B412" s="71"/>
      <c r="C412" s="44" t="s">
        <v>570</v>
      </c>
      <c r="D412" s="61">
        <f>E412</f>
        <v>1000000</v>
      </c>
      <c r="E412" s="45">
        <v>1000000</v>
      </c>
      <c r="F412" s="45">
        <v>0</v>
      </c>
      <c r="G412" s="45">
        <v>0</v>
      </c>
      <c r="H412" s="45">
        <v>0</v>
      </c>
      <c r="I412" s="61">
        <f>F412</f>
        <v>0</v>
      </c>
      <c r="J412" s="45">
        <f>D412-I412</f>
        <v>1000000</v>
      </c>
      <c r="K412" s="45">
        <f>E412-I412</f>
        <v>1000000</v>
      </c>
    </row>
    <row r="413" spans="1:11" ht="7.5" customHeight="1">
      <c r="A413" s="94"/>
      <c r="B413" s="71"/>
      <c r="C413" s="44"/>
      <c r="D413" s="61"/>
      <c r="E413" s="45"/>
      <c r="F413" s="45"/>
      <c r="G413" s="45"/>
      <c r="H413" s="45"/>
      <c r="I413" s="61"/>
      <c r="J413" s="45"/>
      <c r="K413" s="45"/>
    </row>
    <row r="414" spans="1:11" ht="31.5">
      <c r="A414" s="235" t="s">
        <v>357</v>
      </c>
      <c r="B414" s="240"/>
      <c r="C414" s="44" t="s">
        <v>365</v>
      </c>
      <c r="D414" s="61">
        <f>D415</f>
        <v>15000</v>
      </c>
      <c r="E414" s="45">
        <f>E415</f>
        <v>15000</v>
      </c>
      <c r="F414" s="45">
        <f aca="true" t="shared" si="184" ref="F414:K415">F415</f>
        <v>15000</v>
      </c>
      <c r="G414" s="45">
        <f t="shared" si="184"/>
        <v>0</v>
      </c>
      <c r="H414" s="45">
        <f t="shared" si="184"/>
        <v>0</v>
      </c>
      <c r="I414" s="61">
        <f t="shared" si="184"/>
        <v>15000</v>
      </c>
      <c r="J414" s="45">
        <f t="shared" si="184"/>
        <v>0</v>
      </c>
      <c r="K414" s="45">
        <f t="shared" si="184"/>
        <v>0</v>
      </c>
    </row>
    <row r="415" spans="1:11" ht="12.75">
      <c r="A415" s="94" t="s">
        <v>246</v>
      </c>
      <c r="B415" s="82"/>
      <c r="C415" s="44" t="s">
        <v>364</v>
      </c>
      <c r="D415" s="61">
        <f>D416</f>
        <v>15000</v>
      </c>
      <c r="E415" s="45">
        <f>E416</f>
        <v>15000</v>
      </c>
      <c r="F415" s="45">
        <f t="shared" si="184"/>
        <v>15000</v>
      </c>
      <c r="G415" s="45">
        <f t="shared" si="184"/>
        <v>0</v>
      </c>
      <c r="H415" s="45">
        <f t="shared" si="184"/>
        <v>0</v>
      </c>
      <c r="I415" s="61">
        <f t="shared" si="184"/>
        <v>15000</v>
      </c>
      <c r="J415" s="45">
        <f t="shared" si="184"/>
        <v>0</v>
      </c>
      <c r="K415" s="45">
        <f>K416</f>
        <v>0</v>
      </c>
    </row>
    <row r="416" spans="1:11" ht="12.75">
      <c r="A416" s="94" t="s">
        <v>574</v>
      </c>
      <c r="B416" s="82"/>
      <c r="C416" s="44" t="s">
        <v>373</v>
      </c>
      <c r="D416" s="61">
        <f>E416</f>
        <v>15000</v>
      </c>
      <c r="E416" s="45">
        <v>15000</v>
      </c>
      <c r="F416" s="45">
        <v>15000</v>
      </c>
      <c r="G416" s="45">
        <v>0</v>
      </c>
      <c r="H416" s="45">
        <v>0</v>
      </c>
      <c r="I416" s="61">
        <f>F416</f>
        <v>15000</v>
      </c>
      <c r="J416" s="45">
        <f>D416-I416</f>
        <v>0</v>
      </c>
      <c r="K416" s="45">
        <f>E416-I416</f>
        <v>0</v>
      </c>
    </row>
    <row r="417" spans="1:11" ht="12.75">
      <c r="A417" s="94"/>
      <c r="B417" s="82"/>
      <c r="C417" s="44"/>
      <c r="D417" s="61"/>
      <c r="E417" s="45"/>
      <c r="F417" s="45"/>
      <c r="G417" s="45"/>
      <c r="H417" s="45"/>
      <c r="I417" s="61"/>
      <c r="J417" s="45"/>
      <c r="K417" s="45"/>
    </row>
    <row r="418" spans="1:11" ht="18" customHeight="1">
      <c r="A418" s="226" t="s">
        <v>298</v>
      </c>
      <c r="B418" s="237"/>
      <c r="C418" s="223" t="s">
        <v>163</v>
      </c>
      <c r="D418" s="61">
        <f>D419+D421</f>
        <v>4031800</v>
      </c>
      <c r="E418" s="61">
        <f aca="true" t="shared" si="185" ref="E418:K418">E419+E421</f>
        <v>4031800</v>
      </c>
      <c r="F418" s="61">
        <f t="shared" si="185"/>
        <v>2803905.12</v>
      </c>
      <c r="G418" s="61">
        <f t="shared" si="185"/>
        <v>0</v>
      </c>
      <c r="H418" s="61">
        <f t="shared" si="185"/>
        <v>0</v>
      </c>
      <c r="I418" s="61">
        <f t="shared" si="185"/>
        <v>2803905.12</v>
      </c>
      <c r="J418" s="61">
        <f t="shared" si="185"/>
        <v>1227894.8800000001</v>
      </c>
      <c r="K418" s="61">
        <f t="shared" si="185"/>
        <v>1227894.8800000001</v>
      </c>
    </row>
    <row r="419" spans="1:11" ht="24" customHeight="1">
      <c r="A419" s="227" t="s">
        <v>246</v>
      </c>
      <c r="B419" s="228"/>
      <c r="C419" s="223" t="s">
        <v>181</v>
      </c>
      <c r="D419" s="61">
        <f aca="true" t="shared" si="186" ref="D419:K419">D420</f>
        <v>2125569.94</v>
      </c>
      <c r="E419" s="61">
        <f t="shared" si="186"/>
        <v>2125569.94</v>
      </c>
      <c r="F419" s="61">
        <f t="shared" si="186"/>
        <v>2012047.22</v>
      </c>
      <c r="G419" s="61">
        <f t="shared" si="186"/>
        <v>0</v>
      </c>
      <c r="H419" s="61">
        <f t="shared" si="186"/>
        <v>0</v>
      </c>
      <c r="I419" s="61">
        <f t="shared" si="186"/>
        <v>2012047.22</v>
      </c>
      <c r="J419" s="61">
        <f t="shared" si="186"/>
        <v>113522.71999999997</v>
      </c>
      <c r="K419" s="61">
        <f t="shared" si="186"/>
        <v>113522.71999999997</v>
      </c>
    </row>
    <row r="420" spans="1:11" ht="13.5" customHeight="1">
      <c r="A420" s="227" t="s">
        <v>0</v>
      </c>
      <c r="B420" s="82"/>
      <c r="C420" s="223" t="s">
        <v>182</v>
      </c>
      <c r="D420" s="61">
        <f>D426</f>
        <v>2125569.94</v>
      </c>
      <c r="E420" s="45">
        <f>E426</f>
        <v>2125569.94</v>
      </c>
      <c r="F420" s="45">
        <f aca="true" t="shared" si="187" ref="F420:K420">F426</f>
        <v>2012047.22</v>
      </c>
      <c r="G420" s="45">
        <f t="shared" si="187"/>
        <v>0</v>
      </c>
      <c r="H420" s="45">
        <f t="shared" si="187"/>
        <v>0</v>
      </c>
      <c r="I420" s="45">
        <f t="shared" si="187"/>
        <v>2012047.22</v>
      </c>
      <c r="J420" s="45">
        <f t="shared" si="187"/>
        <v>113522.71999999997</v>
      </c>
      <c r="K420" s="45">
        <f t="shared" si="187"/>
        <v>113522.71999999997</v>
      </c>
    </row>
    <row r="421" spans="1:11" ht="13.5" customHeight="1">
      <c r="A421" s="227" t="s">
        <v>212</v>
      </c>
      <c r="B421" s="82"/>
      <c r="C421" s="223" t="s">
        <v>566</v>
      </c>
      <c r="D421" s="61">
        <f>D422</f>
        <v>1906230.06</v>
      </c>
      <c r="E421" s="61">
        <f aca="true" t="shared" si="188" ref="E421:K421">E422</f>
        <v>1906230.06</v>
      </c>
      <c r="F421" s="61">
        <f t="shared" si="188"/>
        <v>791857.9</v>
      </c>
      <c r="G421" s="61">
        <f t="shared" si="188"/>
        <v>0</v>
      </c>
      <c r="H421" s="61">
        <f t="shared" si="188"/>
        <v>0</v>
      </c>
      <c r="I421" s="61">
        <f t="shared" si="188"/>
        <v>791857.9</v>
      </c>
      <c r="J421" s="61">
        <f t="shared" si="188"/>
        <v>1114372.1600000001</v>
      </c>
      <c r="K421" s="61">
        <f t="shared" si="188"/>
        <v>1114372.1600000001</v>
      </c>
    </row>
    <row r="422" spans="1:11" ht="13.5" customHeight="1">
      <c r="A422" s="227" t="s">
        <v>212</v>
      </c>
      <c r="B422" s="82"/>
      <c r="C422" s="223" t="s">
        <v>565</v>
      </c>
      <c r="D422" s="61">
        <f>D428</f>
        <v>1906230.06</v>
      </c>
      <c r="E422" s="61">
        <f aca="true" t="shared" si="189" ref="E422:K422">E428</f>
        <v>1906230.06</v>
      </c>
      <c r="F422" s="61">
        <f t="shared" si="189"/>
        <v>791857.9</v>
      </c>
      <c r="G422" s="61">
        <f t="shared" si="189"/>
        <v>0</v>
      </c>
      <c r="H422" s="61">
        <f t="shared" si="189"/>
        <v>0</v>
      </c>
      <c r="I422" s="61">
        <f t="shared" si="189"/>
        <v>791857.9</v>
      </c>
      <c r="J422" s="61">
        <f t="shared" si="189"/>
        <v>1114372.1600000001</v>
      </c>
      <c r="K422" s="61">
        <f t="shared" si="189"/>
        <v>1114372.1600000001</v>
      </c>
    </row>
    <row r="423" spans="1:11" ht="12.75" customHeight="1">
      <c r="A423" s="94"/>
      <c r="B423" s="71"/>
      <c r="C423" s="44"/>
      <c r="D423" s="61"/>
      <c r="E423" s="45"/>
      <c r="F423" s="45"/>
      <c r="G423" s="45"/>
      <c r="H423" s="45"/>
      <c r="I423" s="61"/>
      <c r="J423" s="45"/>
      <c r="K423" s="45"/>
    </row>
    <row r="424" spans="1:11" ht="66" customHeight="1">
      <c r="A424" s="235" t="s">
        <v>113</v>
      </c>
      <c r="B424" s="240"/>
      <c r="C424" s="223" t="s">
        <v>457</v>
      </c>
      <c r="D424" s="61">
        <f>D425+D427</f>
        <v>4031800</v>
      </c>
      <c r="E424" s="61">
        <f>E425+E427</f>
        <v>4031800</v>
      </c>
      <c r="F424" s="61">
        <f aca="true" t="shared" si="190" ref="F424:K424">F425+F427</f>
        <v>2803905.12</v>
      </c>
      <c r="G424" s="61">
        <f t="shared" si="190"/>
        <v>0</v>
      </c>
      <c r="H424" s="61">
        <f t="shared" si="190"/>
        <v>0</v>
      </c>
      <c r="I424" s="61">
        <f t="shared" si="190"/>
        <v>2803905.12</v>
      </c>
      <c r="J424" s="61">
        <f t="shared" si="190"/>
        <v>1227894.8800000001</v>
      </c>
      <c r="K424" s="61">
        <f t="shared" si="190"/>
        <v>1227894.8800000001</v>
      </c>
    </row>
    <row r="425" spans="1:11" ht="18.75" customHeight="1">
      <c r="A425" s="104" t="s">
        <v>246</v>
      </c>
      <c r="B425" s="82"/>
      <c r="C425" s="218" t="s">
        <v>456</v>
      </c>
      <c r="D425" s="61">
        <f aca="true" t="shared" si="191" ref="D425:K425">D426</f>
        <v>2125569.94</v>
      </c>
      <c r="E425" s="45">
        <f t="shared" si="191"/>
        <v>2125569.94</v>
      </c>
      <c r="F425" s="45">
        <f t="shared" si="191"/>
        <v>2012047.22</v>
      </c>
      <c r="G425" s="45">
        <f t="shared" si="191"/>
        <v>0</v>
      </c>
      <c r="H425" s="45">
        <f t="shared" si="191"/>
        <v>0</v>
      </c>
      <c r="I425" s="61">
        <f t="shared" si="191"/>
        <v>2012047.22</v>
      </c>
      <c r="J425" s="45">
        <f t="shared" si="191"/>
        <v>113522.71999999997</v>
      </c>
      <c r="K425" s="45">
        <f t="shared" si="191"/>
        <v>113522.71999999997</v>
      </c>
    </row>
    <row r="426" spans="1:11" ht="27" customHeight="1">
      <c r="A426" s="94" t="s">
        <v>245</v>
      </c>
      <c r="B426" s="82"/>
      <c r="C426" s="218" t="s">
        <v>455</v>
      </c>
      <c r="D426" s="61">
        <f>E426</f>
        <v>2125569.94</v>
      </c>
      <c r="E426" s="45">
        <v>2125569.94</v>
      </c>
      <c r="F426" s="45">
        <v>2012047.22</v>
      </c>
      <c r="G426" s="45">
        <v>0</v>
      </c>
      <c r="H426" s="45">
        <v>0</v>
      </c>
      <c r="I426" s="61">
        <f>F426</f>
        <v>2012047.22</v>
      </c>
      <c r="J426" s="45">
        <f>D426-I426</f>
        <v>113522.71999999997</v>
      </c>
      <c r="K426" s="45">
        <f>E426-I426</f>
        <v>113522.71999999997</v>
      </c>
    </row>
    <row r="427" spans="1:11" ht="22.5" customHeight="1">
      <c r="A427" s="94" t="s">
        <v>255</v>
      </c>
      <c r="B427" s="82"/>
      <c r="C427" s="218" t="s">
        <v>563</v>
      </c>
      <c r="D427" s="61">
        <f>D428</f>
        <v>1906230.06</v>
      </c>
      <c r="E427" s="45">
        <f>E428</f>
        <v>1906230.06</v>
      </c>
      <c r="F427" s="45">
        <f aca="true" t="shared" si="192" ref="F427:K427">F428</f>
        <v>791857.9</v>
      </c>
      <c r="G427" s="45">
        <f t="shared" si="192"/>
        <v>0</v>
      </c>
      <c r="H427" s="45">
        <f t="shared" si="192"/>
        <v>0</v>
      </c>
      <c r="I427" s="45">
        <f t="shared" si="192"/>
        <v>791857.9</v>
      </c>
      <c r="J427" s="45">
        <f t="shared" si="192"/>
        <v>1114372.1600000001</v>
      </c>
      <c r="K427" s="45">
        <f t="shared" si="192"/>
        <v>1114372.1600000001</v>
      </c>
    </row>
    <row r="428" spans="1:11" ht="15" customHeight="1">
      <c r="A428" s="94" t="s">
        <v>212</v>
      </c>
      <c r="B428" s="82"/>
      <c r="C428" s="218" t="s">
        <v>564</v>
      </c>
      <c r="D428" s="61">
        <f>E428</f>
        <v>1906230.06</v>
      </c>
      <c r="E428" s="45">
        <v>1906230.06</v>
      </c>
      <c r="F428" s="45">
        <v>791857.9</v>
      </c>
      <c r="G428" s="45">
        <v>0</v>
      </c>
      <c r="H428" s="45">
        <v>0</v>
      </c>
      <c r="I428" s="61">
        <f>F428</f>
        <v>791857.9</v>
      </c>
      <c r="J428" s="45">
        <f>D428-F428</f>
        <v>1114372.1600000001</v>
      </c>
      <c r="K428" s="45">
        <f>E428-I428</f>
        <v>1114372.1600000001</v>
      </c>
    </row>
    <row r="429" spans="1:11" ht="14.25" customHeight="1">
      <c r="A429" s="94"/>
      <c r="B429" s="82"/>
      <c r="C429" s="44"/>
      <c r="D429" s="61"/>
      <c r="E429" s="45"/>
      <c r="F429" s="45"/>
      <c r="G429" s="45"/>
      <c r="H429" s="45"/>
      <c r="I429" s="61"/>
      <c r="J429" s="45"/>
      <c r="K429" s="45"/>
    </row>
    <row r="430" spans="1:11" ht="15" customHeight="1">
      <c r="A430" s="226" t="s">
        <v>506</v>
      </c>
      <c r="B430" s="237"/>
      <c r="C430" s="223" t="s">
        <v>549</v>
      </c>
      <c r="D430" s="61">
        <f>D431</f>
        <v>348753.6</v>
      </c>
      <c r="E430" s="61">
        <f>E431</f>
        <v>348753.6</v>
      </c>
      <c r="F430" s="61">
        <f aca="true" t="shared" si="193" ref="F430:K430">F431</f>
        <v>174376.8</v>
      </c>
      <c r="G430" s="61">
        <f t="shared" si="193"/>
        <v>0</v>
      </c>
      <c r="H430" s="61">
        <f t="shared" si="193"/>
        <v>0</v>
      </c>
      <c r="I430" s="61">
        <f t="shared" si="193"/>
        <v>174376.8</v>
      </c>
      <c r="J430" s="61">
        <f t="shared" si="193"/>
        <v>174376.8</v>
      </c>
      <c r="K430" s="61">
        <f t="shared" si="193"/>
        <v>174376.8</v>
      </c>
    </row>
    <row r="431" spans="1:11" ht="27.75" customHeight="1">
      <c r="A431" s="94" t="s">
        <v>255</v>
      </c>
      <c r="B431" s="71"/>
      <c r="C431" s="223" t="s">
        <v>550</v>
      </c>
      <c r="D431" s="61">
        <f>D434</f>
        <v>348753.6</v>
      </c>
      <c r="E431" s="61">
        <f>E434</f>
        <v>348753.6</v>
      </c>
      <c r="F431" s="61">
        <f aca="true" t="shared" si="194" ref="F431:K432">F434</f>
        <v>174376.8</v>
      </c>
      <c r="G431" s="61">
        <f t="shared" si="194"/>
        <v>0</v>
      </c>
      <c r="H431" s="61">
        <f t="shared" si="194"/>
        <v>0</v>
      </c>
      <c r="I431" s="61">
        <f t="shared" si="194"/>
        <v>174376.8</v>
      </c>
      <c r="J431" s="61">
        <f t="shared" si="194"/>
        <v>174376.8</v>
      </c>
      <c r="K431" s="61">
        <f t="shared" si="194"/>
        <v>174376.8</v>
      </c>
    </row>
    <row r="432" spans="1:11" ht="15.75" customHeight="1">
      <c r="A432" s="94" t="s">
        <v>212</v>
      </c>
      <c r="B432" s="71"/>
      <c r="C432" s="223" t="s">
        <v>551</v>
      </c>
      <c r="D432" s="61">
        <f>D435</f>
        <v>348753.6</v>
      </c>
      <c r="E432" s="61">
        <f>E435</f>
        <v>348753.6</v>
      </c>
      <c r="F432" s="61">
        <f t="shared" si="194"/>
        <v>174376.8</v>
      </c>
      <c r="G432" s="61">
        <f t="shared" si="194"/>
        <v>0</v>
      </c>
      <c r="H432" s="61">
        <f t="shared" si="194"/>
        <v>0</v>
      </c>
      <c r="I432" s="61">
        <f t="shared" si="194"/>
        <v>174376.8</v>
      </c>
      <c r="J432" s="61">
        <f t="shared" si="194"/>
        <v>174376.8</v>
      </c>
      <c r="K432" s="61">
        <f t="shared" si="194"/>
        <v>174376.8</v>
      </c>
    </row>
    <row r="433" spans="1:11" ht="25.5" customHeight="1">
      <c r="A433" s="235" t="s">
        <v>507</v>
      </c>
      <c r="B433" s="240"/>
      <c r="C433" s="223" t="s">
        <v>552</v>
      </c>
      <c r="D433" s="61">
        <f aca="true" t="shared" si="195" ref="D433:K434">D434</f>
        <v>348753.6</v>
      </c>
      <c r="E433" s="61">
        <f t="shared" si="195"/>
        <v>348753.6</v>
      </c>
      <c r="F433" s="61">
        <f t="shared" si="195"/>
        <v>174376.8</v>
      </c>
      <c r="G433" s="61">
        <f t="shared" si="195"/>
        <v>0</v>
      </c>
      <c r="H433" s="61">
        <f t="shared" si="195"/>
        <v>0</v>
      </c>
      <c r="I433" s="61">
        <f t="shared" si="195"/>
        <v>174376.8</v>
      </c>
      <c r="J433" s="61">
        <f t="shared" si="195"/>
        <v>174376.8</v>
      </c>
      <c r="K433" s="61">
        <f t="shared" si="195"/>
        <v>174376.8</v>
      </c>
    </row>
    <row r="434" spans="1:11" ht="15.75" customHeight="1">
      <c r="A434" s="104" t="s">
        <v>255</v>
      </c>
      <c r="B434" s="82"/>
      <c r="C434" s="44" t="s">
        <v>553</v>
      </c>
      <c r="D434" s="61">
        <f t="shared" si="195"/>
        <v>348753.6</v>
      </c>
      <c r="E434" s="45">
        <f t="shared" si="195"/>
        <v>348753.6</v>
      </c>
      <c r="F434" s="45">
        <f t="shared" si="195"/>
        <v>174376.8</v>
      </c>
      <c r="G434" s="45">
        <f t="shared" si="195"/>
        <v>0</v>
      </c>
      <c r="H434" s="45">
        <f t="shared" si="195"/>
        <v>0</v>
      </c>
      <c r="I434" s="61">
        <f t="shared" si="195"/>
        <v>174376.8</v>
      </c>
      <c r="J434" s="45">
        <f t="shared" si="195"/>
        <v>174376.8</v>
      </c>
      <c r="K434" s="45">
        <f t="shared" si="195"/>
        <v>174376.8</v>
      </c>
    </row>
    <row r="435" spans="1:11" ht="16.5" customHeight="1">
      <c r="A435" s="94" t="s">
        <v>212</v>
      </c>
      <c r="B435" s="82"/>
      <c r="C435" s="44" t="s">
        <v>554</v>
      </c>
      <c r="D435" s="61">
        <f>E435</f>
        <v>348753.6</v>
      </c>
      <c r="E435" s="45">
        <v>348753.6</v>
      </c>
      <c r="F435" s="45">
        <v>174376.8</v>
      </c>
      <c r="G435" s="45">
        <v>0</v>
      </c>
      <c r="H435" s="45">
        <v>0</v>
      </c>
      <c r="I435" s="61">
        <f>F435</f>
        <v>174376.8</v>
      </c>
      <c r="J435" s="45">
        <f>D435-I435</f>
        <v>174376.8</v>
      </c>
      <c r="K435" s="45">
        <f>E435-I435</f>
        <v>174376.8</v>
      </c>
    </row>
    <row r="436" spans="1:11" ht="27" customHeight="1">
      <c r="A436" s="93" t="s">
        <v>51</v>
      </c>
      <c r="B436" s="85">
        <v>450</v>
      </c>
      <c r="C436" s="44" t="s">
        <v>49</v>
      </c>
      <c r="D436" s="45" t="s">
        <v>49</v>
      </c>
      <c r="E436" s="45" t="s">
        <v>49</v>
      </c>
      <c r="F436" s="61">
        <f>-F9+'ф-127-2'!E22</f>
        <v>-119055977.66999996</v>
      </c>
      <c r="G436" s="61">
        <v>0</v>
      </c>
      <c r="H436" s="61">
        <v>0</v>
      </c>
      <c r="I436" s="61">
        <f>F436</f>
        <v>-119055977.66999996</v>
      </c>
      <c r="J436" s="45" t="s">
        <v>49</v>
      </c>
      <c r="K436" s="45" t="s">
        <v>49</v>
      </c>
    </row>
    <row r="440" spans="4:11" ht="12.75">
      <c r="D440" s="63"/>
      <c r="E440" s="63"/>
      <c r="F440" s="63"/>
      <c r="G440" s="63"/>
      <c r="H440" s="63"/>
      <c r="I440" s="63"/>
      <c r="J440" s="63"/>
      <c r="K440" s="63"/>
    </row>
    <row r="441" spans="4:6" ht="12.75">
      <c r="D441" s="63"/>
      <c r="E441" s="63"/>
      <c r="F441" s="63"/>
    </row>
    <row r="442" spans="4:11" ht="12.75">
      <c r="D442" s="63"/>
      <c r="E442" s="63"/>
      <c r="F442" s="63"/>
      <c r="G442" s="63"/>
      <c r="H442" s="63"/>
      <c r="I442" s="63"/>
      <c r="J442" s="63"/>
      <c r="K442" s="63"/>
    </row>
  </sheetData>
  <sheetProtection/>
  <mergeCells count="2">
    <mergeCell ref="J1:K1"/>
    <mergeCell ref="F3:I4"/>
  </mergeCells>
  <printOptions horizontalCentered="1"/>
  <pageMargins left="0.31496062992125984" right="0" top="0.5511811023622047" bottom="0" header="0.31496062992125984" footer="0.31496062992125984"/>
  <pageSetup fitToHeight="30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User</cp:lastModifiedBy>
  <cp:lastPrinted>2019-01-22T04:57:22Z</cp:lastPrinted>
  <dcterms:created xsi:type="dcterms:W3CDTF">2007-02-15T09:57:50Z</dcterms:created>
  <dcterms:modified xsi:type="dcterms:W3CDTF">2019-01-24T08:48:26Z</dcterms:modified>
  <cp:category/>
  <cp:version/>
  <cp:contentType/>
  <cp:contentStatus/>
</cp:coreProperties>
</file>