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tabRatio="793" activeTab="0"/>
  </bookViews>
  <sheets>
    <sheet name="ф-127-1" sheetId="1" r:id="rId1"/>
    <sheet name="ф-127-2" sheetId="2" r:id="rId2"/>
    <sheet name="Лист1" sheetId="3" r:id="rId3"/>
    <sheet name="исправл" sheetId="4" r:id="rId4"/>
  </sheets>
  <definedNames>
    <definedName name="_xlnm.Print_Area" localSheetId="0">'ф-127-1'!$A$1:$K$494</definedName>
  </definedNames>
  <calcPr fullCalcOnLoad="1"/>
</workbook>
</file>

<file path=xl/sharedStrings.xml><?xml version="1.0" encoding="utf-8"?>
<sst xmlns="http://schemas.openxmlformats.org/spreadsheetml/2006/main" count="2729" uniqueCount="717">
  <si>
    <t>Поступление нефинансовых активов</t>
  </si>
  <si>
    <t xml:space="preserve"> Наименование показателя</t>
  </si>
  <si>
    <t>4</t>
  </si>
  <si>
    <t>5</t>
  </si>
  <si>
    <t>6</t>
  </si>
  <si>
    <t>7</t>
  </si>
  <si>
    <t>8</t>
  </si>
  <si>
    <t>9</t>
  </si>
  <si>
    <t>10</t>
  </si>
  <si>
    <t>11</t>
  </si>
  <si>
    <t>КОДЫ</t>
  </si>
  <si>
    <t xml:space="preserve">                   Дата</t>
  </si>
  <si>
    <t xml:space="preserve">             по ОКПО</t>
  </si>
  <si>
    <t xml:space="preserve">Единица измерения:  руб </t>
  </si>
  <si>
    <t xml:space="preserve">             по ОКЕИ</t>
  </si>
  <si>
    <t>383</t>
  </si>
  <si>
    <t xml:space="preserve">                          2. Расходы бюджета</t>
  </si>
  <si>
    <t xml:space="preserve">        Форма 0503127  с.2</t>
  </si>
  <si>
    <t xml:space="preserve">Код </t>
  </si>
  <si>
    <t xml:space="preserve">         Исполнено</t>
  </si>
  <si>
    <t xml:space="preserve">             Неисполненные </t>
  </si>
  <si>
    <t>Код</t>
  </si>
  <si>
    <t>расхода</t>
  </si>
  <si>
    <t xml:space="preserve">Утвержденные </t>
  </si>
  <si>
    <t xml:space="preserve">Лимиты </t>
  </si>
  <si>
    <t xml:space="preserve">                назначения</t>
  </si>
  <si>
    <t>стро-</t>
  </si>
  <si>
    <t>по бюджетной</t>
  </si>
  <si>
    <t xml:space="preserve">бюджетные </t>
  </si>
  <si>
    <t>бюджетных</t>
  </si>
  <si>
    <t xml:space="preserve">через </t>
  </si>
  <si>
    <t>через</t>
  </si>
  <si>
    <t>некассовые</t>
  </si>
  <si>
    <t>по</t>
  </si>
  <si>
    <t>ки</t>
  </si>
  <si>
    <t>классифи-</t>
  </si>
  <si>
    <t>назначения</t>
  </si>
  <si>
    <t>обязательств</t>
  </si>
  <si>
    <t>финансовые</t>
  </si>
  <si>
    <t>банковские</t>
  </si>
  <si>
    <t>операции</t>
  </si>
  <si>
    <t>итого</t>
  </si>
  <si>
    <t>ассигно-</t>
  </si>
  <si>
    <t>кации</t>
  </si>
  <si>
    <t>органы</t>
  </si>
  <si>
    <t>счета</t>
  </si>
  <si>
    <t>ваниям</t>
  </si>
  <si>
    <t>Расходы бюджета - всего</t>
  </si>
  <si>
    <t>200</t>
  </si>
  <si>
    <t>х</t>
  </si>
  <si>
    <t>в том числе:</t>
  </si>
  <si>
    <t>Результат исполнения бюджета                 (дефицит / профицит)</t>
  </si>
  <si>
    <t>ОТЧЕТ  ОБ  ИСПОЛНЕНИИ БЮДЖЕТА</t>
  </si>
  <si>
    <t xml:space="preserve">                                                              ГЛАВНОГО АДМИНИСТРАТОРА, АДМИНИСТРАТОРА ДОХОДОВ БЮДЖЕТА                                    </t>
  </si>
  <si>
    <t xml:space="preserve">  Форма по ОКУД</t>
  </si>
  <si>
    <t>0503127</t>
  </si>
  <si>
    <t>02113719</t>
  </si>
  <si>
    <t xml:space="preserve">        Глава по БК</t>
  </si>
  <si>
    <t>974</t>
  </si>
  <si>
    <t xml:space="preserve">                                 1. Доходы бюджета</t>
  </si>
  <si>
    <t xml:space="preserve">Код дохода </t>
  </si>
  <si>
    <t>Неисполненные</t>
  </si>
  <si>
    <t xml:space="preserve">по бюджетной </t>
  </si>
  <si>
    <t>классификации</t>
  </si>
  <si>
    <t>Доходы бюджета - всего</t>
  </si>
  <si>
    <t>010</t>
  </si>
  <si>
    <t>Код источника</t>
  </si>
  <si>
    <t>финансирования</t>
  </si>
  <si>
    <t>Источники финансирования дефицита бюджета - всего</t>
  </si>
  <si>
    <t>500</t>
  </si>
  <si>
    <t xml:space="preserve">      в том числе:</t>
  </si>
  <si>
    <t>источники внутреннего финансирования бюджета</t>
  </si>
  <si>
    <t>520</t>
  </si>
  <si>
    <t xml:space="preserve">       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</si>
  <si>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</si>
  <si>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</si>
  <si>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</si>
  <si>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</si>
  <si>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</si>
  <si>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</si>
  <si>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</si>
  <si>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</si>
  <si>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        (стр.810 + 820)</t>
  </si>
  <si>
    <t>800</t>
  </si>
  <si>
    <t>изменение остатков по расчетам с органами, организующими исполнение бюджета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</si>
  <si>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</si>
  <si>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</si>
  <si>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</si>
  <si>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</si>
  <si>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</si>
  <si>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</si>
  <si>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</si>
  <si>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</t>
  </si>
  <si>
    <t xml:space="preserve">увеличение остатков по внутренним расчетам </t>
  </si>
  <si>
    <t>821</t>
  </si>
  <si>
    <t xml:space="preserve">уменьшение остатков по внутренним расчетам </t>
  </si>
  <si>
    <t>822</t>
  </si>
  <si>
    <t xml:space="preserve"> Руководитель   __________________</t>
  </si>
  <si>
    <t>Руководитель финансово-</t>
  </si>
  <si>
    <t xml:space="preserve">                        (подпись)                     (расшифровка подписи)</t>
  </si>
  <si>
    <t>Проезд школьников</t>
  </si>
  <si>
    <t xml:space="preserve">экономической службы        ____________________          </t>
  </si>
  <si>
    <t xml:space="preserve">Подвоз учащихся до места учебы и обратно (аутсорсинг) </t>
  </si>
  <si>
    <t>Уборка помещений (клининг)</t>
  </si>
  <si>
    <t>Проведение мероприятий</t>
  </si>
  <si>
    <t>Предоставление муниципальных услуг по дополнительному образованию детей в организациях спортивной направленности  (ДЮСШ)</t>
  </si>
  <si>
    <t>Мероприятия направленные на выявление, поддержку и развитие одаренных детей образовательных учреждений Кудымкарского муниципального района</t>
  </si>
  <si>
    <t>Проведение программных мероприятий</t>
  </si>
  <si>
    <t>Организация и проведение лагерей в области охраны окружающей среды, премирование участников лагерей в области охраны окружающей среды</t>
  </si>
  <si>
    <t>Предоставление мер социальной поддержки педагогическим работникам образовательных  муниципальных  учреждений,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</si>
  <si>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Предоставление мер социальной поддержки учащимся из многодетных малоимущих семей</t>
  </si>
  <si>
    <t>Предоставление  выплаты компенсации части  родительской платы за содержание ребенка в муниципальных образовательных организациях, реализующих основную общеобразовательную  программу дошкольного образования (включая расходы на администрирование выплаты)</t>
  </si>
  <si>
    <t>Организации отдыха детей в каникулярное время (ЛОР бюджет)</t>
  </si>
  <si>
    <t>Выполнение регламентных работ по содержанию, обустройству "Автогородка" и класса по ПДД</t>
  </si>
  <si>
    <t xml:space="preserve">           по ОКТМО</t>
  </si>
  <si>
    <t>974 0701 021012Н030 000</t>
  </si>
  <si>
    <t>974 0701 021012Н030 621</t>
  </si>
  <si>
    <t>974 0702 0220100100 000</t>
  </si>
  <si>
    <t>974 0702 022022А040 000</t>
  </si>
  <si>
    <t>974 0702 022022А040 622</t>
  </si>
  <si>
    <t>974 0702 0230100100 000</t>
  </si>
  <si>
    <t>974 0702 0230100100 621</t>
  </si>
  <si>
    <t>974 0702 0230200100 000</t>
  </si>
  <si>
    <t>974 0702 0230200100 621</t>
  </si>
  <si>
    <t>974 0702 023012А060 000</t>
  </si>
  <si>
    <t>974 0702 023012А060 622</t>
  </si>
  <si>
    <t>974 0702 026012А080 000</t>
  </si>
  <si>
    <t>974 0702 026012А080 622</t>
  </si>
  <si>
    <t>974 0702 023012А090 000</t>
  </si>
  <si>
    <t>974 0702 023012А090 622</t>
  </si>
  <si>
    <t>974 0709 0270100690 851</t>
  </si>
  <si>
    <t>974 1004 0000000000  000</t>
  </si>
  <si>
    <t>974 0709 0000000000 000</t>
  </si>
  <si>
    <t>974 0709 0000000000 244</t>
  </si>
  <si>
    <t>974 0709 0000000000 851</t>
  </si>
  <si>
    <t>974 0709 0000000000 852</t>
  </si>
  <si>
    <t>974 0709 0000000000 242</t>
  </si>
  <si>
    <t>974 0709 0000000000 800</t>
  </si>
  <si>
    <t>974 0709 0000000000 129</t>
  </si>
  <si>
    <t>974 0709 0000000000 120</t>
  </si>
  <si>
    <t>974 0709 0000000000 121</t>
  </si>
  <si>
    <t>974 0709 0000000000 240</t>
  </si>
  <si>
    <t>974 0702 0000000000 000</t>
  </si>
  <si>
    <t>974 0702 0000000000 200</t>
  </si>
  <si>
    <t>974 0702 0000000000 240</t>
  </si>
  <si>
    <t>974 0702 0000000000 244</t>
  </si>
  <si>
    <t>974 0702 0000000000 600</t>
  </si>
  <si>
    <t>974 1004 0000000000 300</t>
  </si>
  <si>
    <t>974 1004 0000000000 313</t>
  </si>
  <si>
    <t>974 0700 0000000000 129</t>
  </si>
  <si>
    <t>974 0700 0000000000 121</t>
  </si>
  <si>
    <t>974 0700 0000000000 242</t>
  </si>
  <si>
    <t>974 0700 0000000000 244</t>
  </si>
  <si>
    <t>974 0700 0000000000 600</t>
  </si>
  <si>
    <t>974 0700 0000000000 621</t>
  </si>
  <si>
    <t>974 0700 0000000000 622</t>
  </si>
  <si>
    <t>974 0700 0000000000 800</t>
  </si>
  <si>
    <t>974 0700 0000000000 851</t>
  </si>
  <si>
    <t>974 0700 0000000000 852</t>
  </si>
  <si>
    <t>974 0501 025022А120 000</t>
  </si>
  <si>
    <t>974 0501 025022А120 400</t>
  </si>
  <si>
    <t>974 0501 025022А120 462</t>
  </si>
  <si>
    <t>974 0501 0000000000 400</t>
  </si>
  <si>
    <t>974 0501 0000000000 462</t>
  </si>
  <si>
    <t>974 0701 0000000000 600</t>
  </si>
  <si>
    <t>974 0701 0000000000 000</t>
  </si>
  <si>
    <t xml:space="preserve">                                       (подпись)               </t>
  </si>
  <si>
    <t xml:space="preserve"> (расшифровка подписи)</t>
  </si>
  <si>
    <t xml:space="preserve">                                  (подпись)                                      </t>
  </si>
  <si>
    <t>(расшифровка подписи)</t>
  </si>
  <si>
    <t>Фонд оплаты труда государственных (муниципальных) органов</t>
  </si>
  <si>
    <t>Субсидии на приобретение объектов недвижимого имущества в государственную (муниципальную) собственность автономным учреждениям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</si>
  <si>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</si>
  <si>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Обеспечение деятельности (оказание услуг, выполнение работ) муниципальных учреждений (организаций)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</si>
  <si>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</t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</si>
  <si>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</si>
  <si>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Мероприятия по приведению образовательных организаций в нормативное состояние</t>
  </si>
  <si>
    <t>Субсидии автономным учреждениям на иные цели</t>
  </si>
  <si>
    <t>Обеспечение деятельности (оказание услуг, выполнение работ) муниципальных учреждений (организаций) (Школы)</t>
  </si>
  <si>
    <t>Субсидии некомерческим организациям (за исключением государственных (муниципальных) учреждений)</t>
  </si>
  <si>
    <t xml:space="preserve">Прочая закупка товаров, работ и услуг для обеспечения государственных (муниципальных) нужд </t>
  </si>
  <si>
    <t xml:space="preserve">Организация предоставления общедоступного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 , в общеобразовательных учреждениях со специальным наименование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 </t>
  </si>
  <si>
    <t>974 0702 022012А010 000</t>
  </si>
  <si>
    <t>Организация предоставления общедоступного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 , в общеобразовательных учреждениях со специальным наименование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 за счет средств местного бюджета</t>
  </si>
  <si>
    <t>Организация дополнительного образования детей в организациях неспортивной направленности</t>
  </si>
  <si>
    <t>Предоставление социальных гарантий и льгот педагогическим работникам общеобразовательных организаций Кудымкарского муниципального района, реализующих программы дополнительного образования в сфере физической культуры и спорта</t>
  </si>
  <si>
    <t>Предоставление мер социальной поддержки педагогическим работникам образовательных организаций</t>
  </si>
  <si>
    <t>Проведение природоохранных мероприятий в особо охраняемых природных территориях местного значения</t>
  </si>
  <si>
    <t>974 0707 0000000000 600</t>
  </si>
  <si>
    <t>974 0707 0000000000 621</t>
  </si>
  <si>
    <t>974 0707 0000000000 622</t>
  </si>
  <si>
    <t>974 0707 0000000000 000</t>
  </si>
  <si>
    <t>974 0707 0000000000 244</t>
  </si>
  <si>
    <t>Обеспечение деятельности (оказание услуг, выполнение работ) муниципальных учреждений (организаций) (МАУ "Кувинский загородный лагерь")</t>
  </si>
  <si>
    <t xml:space="preserve">Спортивные мероприятия для несовершеннолетних, трудных подростков, состоящих на учете в правоохранительных органах </t>
  </si>
  <si>
    <t xml:space="preserve">Расходы на содержание МУ "Управление образования Кудымкарского муниципального района" </t>
  </si>
  <si>
    <t>Взносы по обязательному социальному стразованию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</si>
  <si>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</si>
  <si>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</si>
  <si>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</t>
  </si>
  <si>
    <t xml:space="preserve">Иные закупки товаров, работ и услуг для обеспечения государственных (муниципальных) нужд </t>
  </si>
  <si>
    <t>Расходы на выплаты персоналу государственных (муниципальных) органов</t>
  </si>
  <si>
    <t>Пособия, компенсации и иные социальные выплаты гражданам, кроме публичных нормативных обязательств</t>
  </si>
  <si>
    <t>974 1003 0000000000 600</t>
  </si>
  <si>
    <t>974 1000 0000000000 000</t>
  </si>
  <si>
    <t>974 1000 0000000000 630</t>
  </si>
  <si>
    <t>974 1000 0000000000 600</t>
  </si>
  <si>
    <t>974 1000 0000000000 321</t>
  </si>
  <si>
    <t>974 1000 0000000000 300</t>
  </si>
  <si>
    <t>Пособия, компенсации, меры социальной поддержки по публичным нормативным обязательствам</t>
  </si>
  <si>
    <t>Социальное обеспечение и иные выплаты населению</t>
  </si>
  <si>
    <t>974 1003 0000000000 321</t>
  </si>
  <si>
    <t>974 1003 0000000000 000</t>
  </si>
  <si>
    <t>974 1003 0000000000 300</t>
  </si>
  <si>
    <t>Социальные обеспечение и иные выплаты населению</t>
  </si>
  <si>
    <t>974 1000 0000000000 313</t>
  </si>
  <si>
    <t>974 0501 0000000000 000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</si>
  <si>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</si>
  <si>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некомерческим организациям</t>
  </si>
  <si>
    <t>974 0700 0000000000 240</t>
  </si>
  <si>
    <t>974 0707 0000000000 240</t>
  </si>
  <si>
    <t>974 0700 0000000000 120</t>
  </si>
  <si>
    <t>974 0700 0000000000 000</t>
  </si>
  <si>
    <t xml:space="preserve">Наименование бюджета                                            </t>
  </si>
  <si>
    <t>974 0701 021012Н030 600</t>
  </si>
  <si>
    <t>974 0702 022022А040 600</t>
  </si>
  <si>
    <t>974 0702 0230100100 600</t>
  </si>
  <si>
    <t>974 0702 0230200100 600</t>
  </si>
  <si>
    <t>974 0702 023012А060 600</t>
  </si>
  <si>
    <t>974 0702 026012А080 600</t>
  </si>
  <si>
    <t>974 0702 023012А090 600</t>
  </si>
  <si>
    <t xml:space="preserve">Закупка товаров, работ и услуг для обеспечения государственных (муниципальных) нужд </t>
  </si>
  <si>
    <t>Уплата налогов, сборов и иных платежей</t>
  </si>
  <si>
    <t>974 0702 022012А010 600</t>
  </si>
  <si>
    <t>974 0702 022012А010 621</t>
  </si>
  <si>
    <t>Жилищное хозяйство</t>
  </si>
  <si>
    <t>Дошкольное образование</t>
  </si>
  <si>
    <t>ОБРАЗОВАНИЕ</t>
  </si>
  <si>
    <t xml:space="preserve">Общее образование </t>
  </si>
  <si>
    <t>Молодёжная политика и оздоровление детей</t>
  </si>
  <si>
    <t xml:space="preserve">Другие вопросы в области образования </t>
  </si>
  <si>
    <t>СОЦИАЛЬНАЯ ПОЛИТИКА</t>
  </si>
  <si>
    <t>Социальное обеспечение населения</t>
  </si>
  <si>
    <t>Охрана семьи и детства</t>
  </si>
  <si>
    <t>Расходы на выплаты персоналу в целях обеспечения выполнения функций государственными (муниципальными) органами казенными учреждениями, органами управления государственными внебюджетными фондами</t>
  </si>
  <si>
    <t>974 0702 023012А060 242</t>
  </si>
  <si>
    <t>974 0702 023012А060 244</t>
  </si>
  <si>
    <t>974 0702 024012А070 244</t>
  </si>
  <si>
    <t>974 0702 023012А060 200</t>
  </si>
  <si>
    <t>974 0702 024012А070 200</t>
  </si>
  <si>
    <t>974 0702 0000000000 242</t>
  </si>
  <si>
    <t>Предоставление выплаты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</si>
  <si>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976 0709 0000000000 122</t>
  </si>
  <si>
    <t>Иные выплаты персоналу государственных (муниципальных) органов, за исключением фонда оплаты труда</t>
  </si>
  <si>
    <t>Мероприятия направленные на военно-патриотическое воспитание детей и подростков Кудымкарского района</t>
  </si>
  <si>
    <t>974 0702 023012А110 000</t>
  </si>
  <si>
    <t>974 0709 025012Н230 000</t>
  </si>
  <si>
    <t>974 0709 025012Н230 200</t>
  </si>
  <si>
    <t>974 0709 025012Н230 244</t>
  </si>
  <si>
    <t>974 0700 0000000000 122</t>
  </si>
  <si>
    <t xml:space="preserve">Главный бухгалтер ________________         </t>
  </si>
  <si>
    <t>по лимитам</t>
  </si>
  <si>
    <t>Приобретение товаров, работ, услуг в пользу граждан в целях их социального обеспечения</t>
  </si>
  <si>
    <t>974 0707 0000000000 300</t>
  </si>
  <si>
    <t>974 0707 0000000000 321</t>
  </si>
  <si>
    <t>974 0707 0000000000 323</t>
  </si>
  <si>
    <t>Обеспечение воспитания и обучения детей-инвалидов в общеобразовательных организациях, реализующих образовательные программы дошкольного образования</t>
  </si>
  <si>
    <t>974 0702 022012Н320 000</t>
  </si>
  <si>
    <t>974 0702 022012Н320 600</t>
  </si>
  <si>
    <t>974 0702 022012Н320 621</t>
  </si>
  <si>
    <t>974 1003 0250170080 622</t>
  </si>
  <si>
    <t>974 1003 0250170080 600</t>
  </si>
  <si>
    <t>974 1003 0250170080 000</t>
  </si>
  <si>
    <t>974 0702 023012А110 622</t>
  </si>
  <si>
    <t>974 0702 023012А110 600</t>
  </si>
  <si>
    <t>Проведение слета детских экологических отрядов, проведение конкурсов в области охраны окружающей среды в учреждениях образования</t>
  </si>
  <si>
    <t>974 0701 0000000000 321</t>
  </si>
  <si>
    <t>974 0701 0000000000 300</t>
  </si>
  <si>
    <t>Дополнительные меры социальной поддержки отдельных категорий лиц, которым присуждены ученые степени кандидата и доктора наук, работающих в общеобразовательных и профессиональных организациях</t>
  </si>
  <si>
    <t>Обеспечение воспитания и обучения детей-инвалидов в дошкольных образовательных организациях и на дому</t>
  </si>
  <si>
    <t>974 0709 021012Н020 244</t>
  </si>
  <si>
    <t>974 0709 021012Н020 200</t>
  </si>
  <si>
    <t>974 0709 021012Н020 000</t>
  </si>
  <si>
    <t>974 0700 0000000000 321</t>
  </si>
  <si>
    <t>974 0700 0000000000 300</t>
  </si>
  <si>
    <t>Стимулирование педагогических работников по результатам обучения школьников</t>
  </si>
  <si>
    <t>974 0702 025012Н240 000</t>
  </si>
  <si>
    <t>974 0702 025012Н240 600</t>
  </si>
  <si>
    <t>974 0702 025012Н240 622</t>
  </si>
  <si>
    <t>Мероприятия по приведению в нормативное состояние МАУ "Кувинский загородный лагерь"</t>
  </si>
  <si>
    <t>974 0707 052032Б030 000</t>
  </si>
  <si>
    <t>974 0707 052032Б030 600</t>
  </si>
  <si>
    <t>974 0707 052032Б030 622</t>
  </si>
  <si>
    <t>Единовременная премия обучающимся, награжденным знаком отличия Пермского края "Гордость Пермского края"</t>
  </si>
  <si>
    <t>57821000</t>
  </si>
  <si>
    <t>Приобретение жилья молодым специалистам</t>
  </si>
  <si>
    <t>Ликвидация чрезвычайной ситуации в Муниципальном автономном образовательном учреждении "Ленинская санаторная школа-интернат", за счет средств резервного фонда администрации Кудымкарского муниципального района</t>
  </si>
  <si>
    <t>974 0702 9200002130 000</t>
  </si>
  <si>
    <t>974 0702 9200002130 600</t>
  </si>
  <si>
    <t>974 0702 9200002130 622</t>
  </si>
  <si>
    <t>974 1003 0220470450 300</t>
  </si>
  <si>
    <t>974 1003 0220470450 000</t>
  </si>
  <si>
    <t>974 0701 023012А060 622</t>
  </si>
  <si>
    <t>974 0701 023012А060 600</t>
  </si>
  <si>
    <t>974 0701 023012А060 000</t>
  </si>
  <si>
    <t>974 0701 024012А070 622</t>
  </si>
  <si>
    <t>974 0701 024012А070 600</t>
  </si>
  <si>
    <t>974 0701 024012А070 000</t>
  </si>
  <si>
    <t>974 1003 0220470450 350</t>
  </si>
  <si>
    <t>Иные бюджетные ассигнования</t>
  </si>
  <si>
    <t>974 0702 026012Р050 622</t>
  </si>
  <si>
    <t>974 0702 026012Р050 600</t>
  </si>
  <si>
    <t>974 0702 026012Р050 000</t>
  </si>
  <si>
    <t>Обеспечение питанием детей с ограниченными возможностями здоровья в общеобразовательных организациях</t>
  </si>
  <si>
    <t>Замена оконных блоков в здании школы МАОУ "Корчевнинская ООШ" в целях реализации мероприятий муниципальной программы"Развитие системы образования Кудымкарского муниципального района"в рамках приоритетного регионального проекта"Приведение в нормативное состояние обьектов общественной инфраструктуры муниципального значения,за счет средств местного бюджета</t>
  </si>
  <si>
    <t>974 0703 0000000000 000</t>
  </si>
  <si>
    <t>974 0703 0000000000 600</t>
  </si>
  <si>
    <t>974 0703 0000000000 621</t>
  </si>
  <si>
    <t>974 0703 0230200100 600</t>
  </si>
  <si>
    <t>974 0703 0230200100 000</t>
  </si>
  <si>
    <t>974 0703 0230200100 621</t>
  </si>
  <si>
    <t>974 0703 0000000000 622</t>
  </si>
  <si>
    <t>Дополнительное образование</t>
  </si>
  <si>
    <t>Обеспечение государственных гарантий реализации прав на получение общедоступного  и бесплатного дошкольного образования в дошкольных образовательных организациях</t>
  </si>
  <si>
    <t>Выполнение отдельных государственных полномочий в сфере образования</t>
  </si>
  <si>
    <t>Приобретение автотранспорта для подвоза учащихся</t>
  </si>
  <si>
    <t>974 0702 022022А100 000</t>
  </si>
  <si>
    <t>974 0702 022012Н020 600</t>
  </si>
  <si>
    <t>974 0702 022012Н020 000</t>
  </si>
  <si>
    <t>974 0702 022012Н020 622</t>
  </si>
  <si>
    <t>974 0707 052012С140 321</t>
  </si>
  <si>
    <t>974 0707 052012С140 634</t>
  </si>
  <si>
    <t>Мероприятия по организации оздоровления и отдыха детей</t>
  </si>
  <si>
    <t>974 1003 025012Н020 321</t>
  </si>
  <si>
    <t>974 1003 025012Н020 300</t>
  </si>
  <si>
    <t>974 1003 025012Н020 000</t>
  </si>
  <si>
    <t>ГРБС</t>
  </si>
  <si>
    <t>Бюджет Кудымкарского муниципального района</t>
  </si>
  <si>
    <t>974 0700 0000000000 632</t>
  </si>
  <si>
    <t>974 0702 022022А100 622</t>
  </si>
  <si>
    <t>974 0702 022022А100 600</t>
  </si>
  <si>
    <t>974 1003 025012Н020 622</t>
  </si>
  <si>
    <t>974 1003 025012Н020 600</t>
  </si>
  <si>
    <t>МУ "Управление образования администрации КМР"</t>
  </si>
  <si>
    <t>974 0702 0000000000 321</t>
  </si>
  <si>
    <t>974 0702 0000000000 300</t>
  </si>
  <si>
    <t>Изучение и знание правил дорожного движения. Организация и проведение на территории муниципального образования конкурсов с участием детей "Безопасное колесо", "Внимание дети", "За безопасность дорожного движения всей семьи", "Зеленый огонек"</t>
  </si>
  <si>
    <t>Предоставление мер социальной поддержки учащимся из малоимущих семей</t>
  </si>
  <si>
    <t>Мероприятие "Обеспечение прохождения медицинских осмотров работниками образовательных организаций"</t>
  </si>
  <si>
    <t>974 0702 025012Н020 632</t>
  </si>
  <si>
    <t>974 0702 025012Н080 000</t>
  </si>
  <si>
    <t>974 0702 025012Н080 600</t>
  </si>
  <si>
    <t>974 0702 025012Н080 622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</si>
  <si>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</si>
  <si>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культурой и спортом</t>
  </si>
  <si>
    <t>974 0702 026012А080 632</t>
  </si>
  <si>
    <t>Субсидии (гранты в форме субсидий) на финансовое
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</si>
  <si>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ФИЗИЧЕСКАЯ КУЛЬТУРА</t>
  </si>
  <si>
    <t>Обеспечение условий для развития физической культуры и массового спорта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</si>
  <si>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</si>
  <si>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>974 0701 026012А080 000</t>
  </si>
  <si>
    <t>974 0701 026012А080 600</t>
  </si>
  <si>
    <t>974 0701 026012А080 622</t>
  </si>
  <si>
    <t>974 1101 0000000000 000</t>
  </si>
  <si>
    <t>974 1101 0000000000 600</t>
  </si>
  <si>
    <t>974 0701 022012Н020 321</t>
  </si>
  <si>
    <t>974 0701 022012Н020 300</t>
  </si>
  <si>
    <t>Повышение квалификации педагогических работников</t>
  </si>
  <si>
    <t>974 1004 0000000000 600</t>
  </si>
  <si>
    <t>Единовременная денежная выплата педагогическим работникам муниципальных общеобразовательных учреждений на приобритение (строительство) жилого помещения</t>
  </si>
  <si>
    <t>974 1003 0250270490 000</t>
  </si>
  <si>
    <t>974 1003 0250270490 300</t>
  </si>
  <si>
    <t>974 1003 0250270490 322</t>
  </si>
  <si>
    <t>974 1003 0000000000 322</t>
  </si>
  <si>
    <t>974 1000 0000000000 322</t>
  </si>
  <si>
    <t>Замена неисправного погружного насоса на водозаборной башне МАОУ "Полвинская ООШ" с. Полва</t>
  </si>
  <si>
    <t>Премии и гранты</t>
  </si>
  <si>
    <t>974 1003 0000000000 350</t>
  </si>
  <si>
    <t>974 1000 0000000000 350</t>
  </si>
  <si>
    <t xml:space="preserve">Ремонт автотранспорта для подвоза учащихся до места учебы и обратно </t>
  </si>
  <si>
    <t>974 0702 022012А160 000</t>
  </si>
  <si>
    <t>974 0702 022012А160 600</t>
  </si>
  <si>
    <t>974 0702 022012А160 622</t>
  </si>
  <si>
    <t>974 0701 0110100100 611</t>
  </si>
  <si>
    <t>974 0701 0110100100 600</t>
  </si>
  <si>
    <t>974 0701 011012Н020 600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</si>
  <si>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</t>
  </si>
  <si>
    <t>974 0701 011012Н020 611</t>
  </si>
  <si>
    <t>974 0701 011012Н020 000</t>
  </si>
  <si>
    <t>974 0701 0110100100 000</t>
  </si>
  <si>
    <t>974 0701 0120100100 000</t>
  </si>
  <si>
    <t>974 0701 0120100100 600</t>
  </si>
  <si>
    <t>974 0701 0120100100 611</t>
  </si>
  <si>
    <t>974 0701 012012Н020 000</t>
  </si>
  <si>
    <t>974 0701 012012Н020 300</t>
  </si>
  <si>
    <t>974 0701 012012Н020 321</t>
  </si>
  <si>
    <t>974 0701 012012Н020 600</t>
  </si>
  <si>
    <t>974 0701 012012Н020 611</t>
  </si>
  <si>
    <t>974 0701 016012Н020 600</t>
  </si>
  <si>
    <t>974 0701 016012Н020 000</t>
  </si>
  <si>
    <t>974 0701 016012Н020 612</t>
  </si>
  <si>
    <t>Субсидии бюджетным учреждениям на иные цели</t>
  </si>
  <si>
    <t>974 0702 0120100100 600</t>
  </si>
  <si>
    <t>974 0702 0120100100 611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</si>
  <si>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</si>
  <si>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974 0702 0120100100 631</t>
  </si>
  <si>
    <t>Субсидии на возмещение недополученных доходов и (или) возмещение фактически понесенных затрат</t>
  </si>
  <si>
    <t>974 0702 012012А130 612</t>
  </si>
  <si>
    <t>974 0702 012012А130 600</t>
  </si>
  <si>
    <t>974 0702 012012А130 321</t>
  </si>
  <si>
    <t>974 0702 012012А130 300</t>
  </si>
  <si>
    <t>974 0702 012012А130 000</t>
  </si>
  <si>
    <t>974 0702 012012А140 612</t>
  </si>
  <si>
    <t>974 0702 012012А140 600</t>
  </si>
  <si>
    <t xml:space="preserve">974 0702 012012А140 000  </t>
  </si>
  <si>
    <t>974 0702 012012Н020 611</t>
  </si>
  <si>
    <t>974 0702 012012Н020 612</t>
  </si>
  <si>
    <t>974 0702 012012Н020 600</t>
  </si>
  <si>
    <t>974 0702 012012Н020 000</t>
  </si>
  <si>
    <t>974 0702 01201SН040 611</t>
  </si>
  <si>
    <t>974 0702 01201SН040 600</t>
  </si>
  <si>
    <t>974 0702 01201SН040 000</t>
  </si>
  <si>
    <t>Субсидии бюджетные учреждениям на иные цели</t>
  </si>
  <si>
    <t>974 0702 012032А020 000</t>
  </si>
  <si>
    <t>974 0702 012032А020 600</t>
  </si>
  <si>
    <t>974 0702 012032А020 612</t>
  </si>
  <si>
    <t>Иные межбюджетные трансферты</t>
  </si>
  <si>
    <t>Межбюджетные трансферты</t>
  </si>
  <si>
    <t>974 0702 012032А030 000</t>
  </si>
  <si>
    <t>974 0702 012032А030 500</t>
  </si>
  <si>
    <t>974 0702 012032А030 540</t>
  </si>
  <si>
    <t>974 0702 012032А030 600</t>
  </si>
  <si>
    <t>974 0702 012032А030 612</t>
  </si>
  <si>
    <t>974 0702 0000000000 500</t>
  </si>
  <si>
    <t>974 0702 0000000000 540</t>
  </si>
  <si>
    <t>974 0700 0000000000 540</t>
  </si>
  <si>
    <t>974 0700 0000000000 500</t>
  </si>
  <si>
    <t>974 0702 012032А050 200</t>
  </si>
  <si>
    <t>974 0702 012032А050 000</t>
  </si>
  <si>
    <t>974 0702 012032А050 244</t>
  </si>
  <si>
    <t>974 0702 014012А070 612</t>
  </si>
  <si>
    <t>974 0702 014012А070 600</t>
  </si>
  <si>
    <t>974 0702 014012А070 000</t>
  </si>
  <si>
    <t>974 0702 01501SP040 600</t>
  </si>
  <si>
    <t>974 0702 01501SP040  000</t>
  </si>
  <si>
    <t>974 0702 01501SP040  612</t>
  </si>
  <si>
    <t>974 0702 016012Н020 000</t>
  </si>
  <si>
    <t>974 0702 016012Н020 600</t>
  </si>
  <si>
    <t>974 0702 016012Н020 612</t>
  </si>
  <si>
    <t>974 0702 01602А0150 244</t>
  </si>
  <si>
    <t>974 0702 01602А0150 200</t>
  </si>
  <si>
    <t>974 0702 01602А0150 000</t>
  </si>
  <si>
    <t>974 0702 05105SФ130 600</t>
  </si>
  <si>
    <t>974 0702 05105SФ130 000</t>
  </si>
  <si>
    <t>974 0702 05105SФ130 612</t>
  </si>
  <si>
    <t>Субсидии бюджетным учреждениям на иные цел</t>
  </si>
  <si>
    <t>974 0702 071032Л060 612</t>
  </si>
  <si>
    <t>974 0702 071032Л060 600</t>
  </si>
  <si>
    <t>974 0702 071032Л060 000</t>
  </si>
  <si>
    <t>974 0702 071042Л070 244</t>
  </si>
  <si>
    <t>974 0702 071042Л070 200</t>
  </si>
  <si>
    <t>974 0702 071042Л070 000</t>
  </si>
  <si>
    <t>974 0702 082022И100 200</t>
  </si>
  <si>
    <t>974 0702 082022И100 244</t>
  </si>
  <si>
    <t>974 0702 082022И100 600</t>
  </si>
  <si>
    <t>974 0702 082022И100 612</t>
  </si>
  <si>
    <t>974 0703 0000000000 612</t>
  </si>
  <si>
    <t>974 0703 0000000000 611</t>
  </si>
  <si>
    <t>974 0702 082022И100 000</t>
  </si>
  <si>
    <t>974 0703 0130100100 600</t>
  </si>
  <si>
    <t>974 0703 0130100100 611</t>
  </si>
  <si>
    <t>974 0703 0130100100 000</t>
  </si>
  <si>
    <t>974 0703 013012А060 600</t>
  </si>
  <si>
    <t>974 0703 013012А060 000</t>
  </si>
  <si>
    <t>974 0703 013012А060 612</t>
  </si>
  <si>
    <t>974 0703 013012А110 000</t>
  </si>
  <si>
    <t>974 0703 013012А110 600</t>
  </si>
  <si>
    <t>974 0703 013012А110 612</t>
  </si>
  <si>
    <t>974 0703 013022А090 600</t>
  </si>
  <si>
    <t>974 0703 013022А090 612</t>
  </si>
  <si>
    <t>974 0703 013022А090 000</t>
  </si>
  <si>
    <t>974 0707 0220100100 600</t>
  </si>
  <si>
    <t>974 0707 0220100100 621</t>
  </si>
  <si>
    <t>974 0707 0220100100 000</t>
  </si>
  <si>
    <t>974 0707 022012Б020 244</t>
  </si>
  <si>
    <t>974 0707 022012Б020 200</t>
  </si>
  <si>
    <t>974 0707 022012Б020 000</t>
  </si>
  <si>
    <t>974 0707 022012Б020 600</t>
  </si>
  <si>
    <t>974 0707 022012Б020 612</t>
  </si>
  <si>
    <t>974 0707 022012Б020 622</t>
  </si>
  <si>
    <t>974 0707 022012Б020 631</t>
  </si>
  <si>
    <t>974 0707 022012С140 000</t>
  </si>
  <si>
    <t>974 0707 022012С140 200</t>
  </si>
  <si>
    <t>974 0707 022012С140 244</t>
  </si>
  <si>
    <t>974 0707 022012С140 300</t>
  </si>
  <si>
    <t>974 0707 022012С140 321</t>
  </si>
  <si>
    <t>974 0707 022012С140 600</t>
  </si>
  <si>
    <t>974 0707 022012С140 622</t>
  </si>
  <si>
    <t>974 0707 022012С140 612</t>
  </si>
  <si>
    <t>974 0707 031012Д050 000</t>
  </si>
  <si>
    <t>974 0707 031012Д050 200</t>
  </si>
  <si>
    <t>974 0707 031012Д050 244</t>
  </si>
  <si>
    <t>974 0707 071042Л080 600</t>
  </si>
  <si>
    <t>974 0707 071042Л080 000</t>
  </si>
  <si>
    <t>974 0707 071042Л080 612</t>
  </si>
  <si>
    <t>Субсидии  бюджетным учреждениям на иные цели</t>
  </si>
  <si>
    <t>974 0707 082022И120 600</t>
  </si>
  <si>
    <t>974 0707 082022И120 622</t>
  </si>
  <si>
    <t>974 0707 082022И120 000</t>
  </si>
  <si>
    <t>974 0707 01501SР040 000</t>
  </si>
  <si>
    <t>977 0707 01501SР040 600</t>
  </si>
  <si>
    <t>977 0707 01501SР040 622</t>
  </si>
  <si>
    <t>974 0709 0170100690 000</t>
  </si>
  <si>
    <t>974 0709 0170100690 100</t>
  </si>
  <si>
    <t>974 0709 0170100690 120</t>
  </si>
  <si>
    <t>974 0709 0170100690 121</t>
  </si>
  <si>
    <t>974 0709 0170100690 122</t>
  </si>
  <si>
    <t>974 0709 0170100690 129</t>
  </si>
  <si>
    <t>974 0709 0170100690 200</t>
  </si>
  <si>
    <t>974 0709 0170100690 240</t>
  </si>
  <si>
    <t>974 0709 0170100690 244</t>
  </si>
  <si>
    <t>974 0709 0170100690 242</t>
  </si>
  <si>
    <t>974 0709 0170100690 800</t>
  </si>
  <si>
    <t>974 0709 0170100690 850</t>
  </si>
  <si>
    <t>974 0709 0170100690 852</t>
  </si>
  <si>
    <t>974 0709 025022H020 000</t>
  </si>
  <si>
    <t>974 0709 025022H020 100</t>
  </si>
  <si>
    <t>974 0709 025022H020  120</t>
  </si>
  <si>
    <t>974 0709 025022H020  121</t>
  </si>
  <si>
    <t>974 0709 025022H020 129</t>
  </si>
  <si>
    <t>974 0709 025022H020 200</t>
  </si>
  <si>
    <t>974 0709 025022H020 240</t>
  </si>
  <si>
    <t>974 0709 025022H020 244</t>
  </si>
  <si>
    <t>974 1003 016012Н020 300</t>
  </si>
  <si>
    <t>974 1003 016012Н020 000</t>
  </si>
  <si>
    <t>974 1003 016012Н020 321</t>
  </si>
  <si>
    <t>974 1003 025032С170 000</t>
  </si>
  <si>
    <t>974 1003 025032С170 600</t>
  </si>
  <si>
    <t>974 1003 025032С170 300</t>
  </si>
  <si>
    <t>974 1003 025032С170 321</t>
  </si>
  <si>
    <t>974 1003 025032С170 612</t>
  </si>
  <si>
    <t>974 1101 051062Ф180 600</t>
  </si>
  <si>
    <t>974 1101 051062Ф180 000</t>
  </si>
  <si>
    <t>974 1101 051062Ф180 612</t>
  </si>
  <si>
    <t>974 1101 0000000000 612</t>
  </si>
  <si>
    <t>974 1003 025012Н020 612</t>
  </si>
  <si>
    <t>974 1003 025012Н020 631</t>
  </si>
  <si>
    <t>974 1003 025022Н020 000</t>
  </si>
  <si>
    <t>974 1003 025022Н020 600</t>
  </si>
  <si>
    <t>974 1003 025022Н020 612</t>
  </si>
  <si>
    <t>974 1003 025022Н020 631</t>
  </si>
  <si>
    <t>974 1004 025022Н020 000</t>
  </si>
  <si>
    <t>974 1004 025022Н020 300</t>
  </si>
  <si>
    <t>974 1004 025022Н020 313</t>
  </si>
  <si>
    <t>974 1004 025022Н020 600</t>
  </si>
  <si>
    <t>974 1004025022Н020 612</t>
  </si>
  <si>
    <t>974 1004 0000000000 612</t>
  </si>
  <si>
    <t>974 1003 0000000000 631</t>
  </si>
  <si>
    <t>974 1003 0000000000 612</t>
  </si>
  <si>
    <t>974 1000 0000000000 631</t>
  </si>
  <si>
    <t>974 1000 0000000000 612</t>
  </si>
  <si>
    <t>974 0707 0000000000 631</t>
  </si>
  <si>
    <t>974 0707 0000000000 612</t>
  </si>
  <si>
    <t>974 0702 0000000000 611</t>
  </si>
  <si>
    <t>974 0702 0000000000 612</t>
  </si>
  <si>
    <t>974 0702 0000000000 631</t>
  </si>
  <si>
    <t>974 0701 0000000000 611</t>
  </si>
  <si>
    <t>974 0701 0000000000 612</t>
  </si>
  <si>
    <t>974 0700 0000000000 612</t>
  </si>
  <si>
    <t>974 0700 0000000000 611</t>
  </si>
  <si>
    <t>974 0707 01501SР040 600</t>
  </si>
  <si>
    <t>974 0707 01501SР040 622</t>
  </si>
  <si>
    <t>974 0703 0130200100 600</t>
  </si>
  <si>
    <t>974 0703 0130200100 621</t>
  </si>
  <si>
    <t>974 0703 0130200100 000</t>
  </si>
  <si>
    <t>974 0703 013022А090 622</t>
  </si>
  <si>
    <t>974 0700 0000000000 631</t>
  </si>
  <si>
    <t>974 0702 015Е250970  612</t>
  </si>
  <si>
    <t>974 0703 013012А060 122</t>
  </si>
  <si>
    <t>974 0703 013012А060 242</t>
  </si>
  <si>
    <t>974 0703 013012А060 244</t>
  </si>
  <si>
    <t>974 0703 013012А110 622</t>
  </si>
  <si>
    <t>974 1003 025032С170 622</t>
  </si>
  <si>
    <t>974 0703 013012А060 100</t>
  </si>
  <si>
    <t>974 0703 013012А060 200</t>
  </si>
  <si>
    <t>Прочая закупка товаров, работ и услуг в сфере информационно-коммуникационных технологи</t>
  </si>
  <si>
    <t>974 1003 0000000000 622</t>
  </si>
  <si>
    <t>974 1000 0000000000 622</t>
  </si>
  <si>
    <t>974 0703 0000000000 100</t>
  </si>
  <si>
    <t>974 0703 0000000000 122</t>
  </si>
  <si>
    <t>974 0703 0000000000 200</t>
  </si>
  <si>
    <t>974 0703 0000000000 242</t>
  </si>
  <si>
    <t>974 0703 0000000000 244</t>
  </si>
  <si>
    <t>Безвозмездные поступления</t>
  </si>
  <si>
    <t>97420000000000000000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</si>
  <si>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</si>
  <si>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97420200000000000000</t>
  </si>
  <si>
    <t>Субсидии бюджетам субъектов Российской Федерации и муниципальных образований (межбюджетные субсидии)</t>
  </si>
  <si>
    <t>Прочие субсидии бюджетам муниципальных районов</t>
  </si>
  <si>
    <t>Субвенции бюджетам субъектов Российской Федерации и муниципальных образований (межбюджетные субсидии)</t>
  </si>
  <si>
    <t>97420230000000000000</t>
  </si>
  <si>
    <t>Субвенции бюджетам муниципальных районов на выполнение передаваемых полномочий субъектов Российской Федерации</t>
  </si>
  <si>
    <t>97420240000000000000</t>
  </si>
  <si>
    <t>Прочие межбюджетные трансферты, передаваемые бюджетам муниципальных районов</t>
  </si>
  <si>
    <t>Возврат остатков субсидий, субвенций и иных
межбюджетных трансфертов, имеющих целевое
назначение прошлых лет из бюджетов муниципальных
районов</t>
  </si>
  <si>
    <t>97421960000000000000</t>
  </si>
  <si>
    <t>Доходы бюджетов муниципальных районов от возврата автономными учреждениями остатков субсидий прошлых лет</t>
  </si>
  <si>
    <t>97421800000000000000</t>
  </si>
  <si>
    <t>Налоговые и неналоговые доходы</t>
  </si>
  <si>
    <t>97410000000000000000</t>
  </si>
  <si>
    <t xml:space="preserve">Доходы от оказания платных услуг (работ) и компенсации затрат государства </t>
  </si>
  <si>
    <t>97411300000000000130</t>
  </si>
  <si>
    <t xml:space="preserve">Прочие доходы от компенсации затрат бюджетов муниципальных районов
</t>
  </si>
  <si>
    <t>97411302995050000130</t>
  </si>
  <si>
    <t>Прочие неналоговые доходы</t>
  </si>
  <si>
    <t>97411700000000000180</t>
  </si>
  <si>
    <t>Невыясненные поступления, зачисляемые в бюджеты муниципальных районов</t>
  </si>
  <si>
    <t>97411701050050000180</t>
  </si>
  <si>
    <t>Периодичность:    месячная, квартальная, годовая</t>
  </si>
  <si>
    <t>97420229999050000150</t>
  </si>
  <si>
    <t>97420230024050000150</t>
  </si>
  <si>
    <t>97420249999050000150</t>
  </si>
  <si>
    <t>97421960010050000150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</si>
  <si>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</si>
  <si>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Создание в общеобразовательных организациях, расположенных в сельской местности условий для развития физической культурой и спортом</t>
  </si>
  <si>
    <t>974 0702 015Е250970  000</t>
  </si>
  <si>
    <t>Безвозмездные перечисления государственным бюджетным учреждениям из резервного фонда администрации Кудымкарского муниципального района для МБОУ "Полвинская ООШ" на замену неисправного погружного насоса на водозаборной башне(скважине)</t>
  </si>
  <si>
    <t>974 0702 9200002130 612</t>
  </si>
  <si>
    <t>974 0702 015Е250970  600</t>
  </si>
  <si>
    <t>974 0501 9200000150 000</t>
  </si>
  <si>
    <t>974 0501 9200000150 500</t>
  </si>
  <si>
    <t>974 0501 9200000150 540</t>
  </si>
  <si>
    <t>Приобретение специализированного жилья для учителей МБОУ "Кувинская СОШ"</t>
  </si>
  <si>
    <t>Капитальные вложения в обьекты государственной(муниципальной) собственности</t>
  </si>
  <si>
    <t xml:space="preserve">Субсидии на приобретение обьектов недвижимого имущества в государственную(муниципальную) собственность бюджетным учреждениям </t>
  </si>
  <si>
    <t>974 0703 0130100100 631</t>
  </si>
  <si>
    <t>974 0707 022022Б030 000</t>
  </si>
  <si>
    <t>974 0707 022022Б030 600</t>
  </si>
  <si>
    <t>974 0707 022022Б030 622</t>
  </si>
  <si>
    <t>Приведение в нормативное состояние МАУ "Кувинский загородный лагерь"</t>
  </si>
  <si>
    <t>974 0703 0000000000 631</t>
  </si>
  <si>
    <t>Денежные взыскания(штрафы) за нарушение условий договора(соглашений) о предоставлении субсидий бюджетам муниципальных образований из бюджета субъекта РФ</t>
  </si>
  <si>
    <t>974 0113 92 00000170 853</t>
  </si>
  <si>
    <t>974 0701 0130100010 000</t>
  </si>
  <si>
    <t>974 0701 0130100100 600</t>
  </si>
  <si>
    <t>974 0701 0130100100 611</t>
  </si>
  <si>
    <t>974 0702 016012Н020 631</t>
  </si>
  <si>
    <t>Единовременная денежная выплата педагогическим работникам муниципальных общеобразовательных учреждений на приобретение(строительство) жилого помещения</t>
  </si>
  <si>
    <t>974 1003 0160270490 000</t>
  </si>
  <si>
    <t>Уплата денежных взысканий(штрафов) за нарушение условий договора(соглашений)</t>
  </si>
  <si>
    <t>974 0113 92 00000170 000</t>
  </si>
  <si>
    <t>974 0113 92 00000170 800</t>
  </si>
  <si>
    <t>974 0709 0270100690 000</t>
  </si>
  <si>
    <t>974 0709 0270100690 100</t>
  </si>
  <si>
    <t>974 0709 0270100690 120</t>
  </si>
  <si>
    <t>974 0709 0270100690 129</t>
  </si>
  <si>
    <t>974 1003 0160270490 300</t>
  </si>
  <si>
    <t>974 1003 0160270490 322</t>
  </si>
  <si>
    <t>Пособия,компенсации и иные социальные выплаты гражданам, кроме публичных нормативных обязательств</t>
  </si>
  <si>
    <t>Субсидии бюджетам муниципальных районов на создание в общеобразовательных организациях,расположенных в сельской местности, условий для занятий физической культурой и спортом</t>
  </si>
  <si>
    <t>97420225097050000150</t>
  </si>
  <si>
    <t>97420229999000000150</t>
  </si>
  <si>
    <t>974 0113 00 00000000 000</t>
  </si>
  <si>
    <t>974 0113 00 00000000 800</t>
  </si>
  <si>
    <t>974 0501 0000000000 500</t>
  </si>
  <si>
    <t>974 0501 0000000000 540</t>
  </si>
  <si>
    <t>974 0113 00 00000000 853</t>
  </si>
  <si>
    <t>974 0702 01501SP080  612</t>
  </si>
  <si>
    <t>974 0702 015012А080 000</t>
  </si>
  <si>
    <t>974 0702 015012А080 600</t>
  </si>
  <si>
    <t>974 0702 015012А080 612</t>
  </si>
  <si>
    <t>974 0707 031012Д050 622</t>
  </si>
  <si>
    <t>974 0707 031012Д050 600</t>
  </si>
  <si>
    <t>Предоставление субсидий бюджетным, автономным учреждения и иным некоммерческим организациям</t>
  </si>
  <si>
    <t>974 0702 0120100100 000</t>
  </si>
  <si>
    <t>974 0709 0000000000 122</t>
  </si>
  <si>
    <t>974 0702 015012А080 631</t>
  </si>
  <si>
    <t>974 0707 082022И100 622</t>
  </si>
  <si>
    <t xml:space="preserve">Изучение ПДД. Организация и проведение на территории муниципального образования конкурсов с участием детей "Безопасное колесо", "Внимание дети","За безопасность ДД всей семьей","Зеленый огонек"  </t>
  </si>
  <si>
    <t>974 0707 082022И100 600</t>
  </si>
  <si>
    <t>974 0707 082022И100 000</t>
  </si>
  <si>
    <t>974 0702 9200011130 612</t>
  </si>
  <si>
    <t>974 0702 9200011130 600</t>
  </si>
  <si>
    <t>974 0702 9200011130 000</t>
  </si>
  <si>
    <t>974 0702 9200010130 612</t>
  </si>
  <si>
    <t>974 0702 9200010130 600</t>
  </si>
  <si>
    <t>974 0702 9200010130 000</t>
  </si>
  <si>
    <t>Организация работ по перевозке личного состава, участвующего в охране общественного порядка в зоне чрезвычайной ситуации 16-17 июля 2019 г.в с.Кува КМО ПК за счет средств резервного фонда КМР</t>
  </si>
  <si>
    <t>Организация работы пункта временного размещения для пострадавших в период паводка 16-17 июля 2019 г.в с.Кува КМО ПК за счет средств резервного фонда КМР</t>
  </si>
  <si>
    <t>974 1004 025022Н020 612</t>
  </si>
  <si>
    <t>Реализация муниципальных программ, приоритетных МП в рамках приоритетных региональных проектов, инвестиционных проектов муниципальных образований</t>
  </si>
  <si>
    <t>974 0702 01203SP040 612</t>
  </si>
  <si>
    <t>974 0702 01203SP040 600</t>
  </si>
  <si>
    <t>974 0702 01203SP040 000</t>
  </si>
  <si>
    <t>ДЕКАБРЬ</t>
  </si>
  <si>
    <t>974 0702 9200014130 612</t>
  </si>
  <si>
    <t>974 0702 9200014130 600</t>
  </si>
  <si>
    <t>974 0702 9200014130 000</t>
  </si>
  <si>
    <t>Ремонт отопительного котла Кво-0,63 в котельной Муниципального бюджетного образовательного учреждения "Гуринская средняя общеобразовательная школа" по адресу: Пермский край, Кудымкарский район, д. Гурина, ул. Центральная, д.36, за счет средств резервного фонда администрации Кудымкарского муниципального района</t>
  </si>
  <si>
    <t>974 0702 012012А130 631</t>
  </si>
  <si>
    <t>974 1003 0120470450 350</t>
  </si>
  <si>
    <t>974 1003 0120470450 000</t>
  </si>
  <si>
    <t>974 1003 0120470450 300</t>
  </si>
  <si>
    <t>-</t>
  </si>
  <si>
    <t>Л.Ю. Четина</t>
  </si>
  <si>
    <t>М.М. Тарасова</t>
  </si>
  <si>
    <t>" 10 " января 2020 г.</t>
  </si>
  <si>
    <t>01.01.2020</t>
  </si>
  <si>
    <t xml:space="preserve">     ГЛАВНОГО РАСПОРЯДИТЕЛЯ, РАСПОРЯДИТЕЛЯ, ПОЛУЧАТЕЛЯ БЮДЖЕТНЫХ СРЕДСТВ, </t>
  </si>
  <si>
    <t xml:space="preserve">ГЛАВНОГО АДМИНИСТРАТОРА, АДМИНИСТРАТОРА ИСТОЧНИКОВ ФИНАНСИРОВАНИЯ ДЕФИЦИТА БЮДЖЕТА, </t>
  </si>
  <si>
    <t>01 января 2020 года</t>
  </si>
  <si>
    <t>Прочие денежные взыскания (штрафы)</t>
  </si>
  <si>
    <t>97411633050050000140</t>
  </si>
  <si>
    <t>Денежные взыскания (штрафы) за нарушение законодательства РФ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</si>
  <si>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97411600000000000140</t>
  </si>
  <si>
    <t>97421805020050000180</t>
  </si>
  <si>
    <t>97420225097050000000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</si>
</sst>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dd/mm/yy"/>
    <numFmt numFmtId="175" formatCode="mmm/yyyy"/>
    <numFmt numFmtId="176" formatCode="#,##0.00;[Red]#,##0.00"/>
    <numFmt numFmtId="177" formatCode="0.00_ ;[Red]\-0.00\ "/>
    <numFmt numFmtId="178" formatCode="0.000"/>
    <numFmt numFmtId="179" formatCode="0.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8">
    <font>
      <sz val="10"/>
      <name val="Arial Cyr"/>
      <family val="0"/>
    </font>
    <font>
      <sz val="8"/>
      <name val="Arial Cyr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9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8"/>
      <color theme="1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/>
    </xf>
    <xf numFmtId="49" fontId="3" fillId="0" borderId="21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/>
    </xf>
    <xf numFmtId="49" fontId="3" fillId="0" borderId="25" xfId="0" applyNumberFormat="1" applyFont="1" applyBorder="1" applyAlignment="1">
      <alignment horizontal="center" wrapText="1"/>
    </xf>
    <xf numFmtId="49" fontId="3" fillId="33" borderId="25" xfId="0" applyNumberFormat="1" applyFont="1" applyFill="1" applyBorder="1" applyAlignment="1">
      <alignment horizontal="center"/>
    </xf>
    <xf numFmtId="4" fontId="3" fillId="33" borderId="25" xfId="0" applyNumberFormat="1" applyFont="1" applyFill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7" fillId="33" borderId="0" xfId="0" applyFont="1" applyFill="1" applyAlignment="1">
      <alignment/>
    </xf>
    <xf numFmtId="4" fontId="2" fillId="0" borderId="25" xfId="0" applyNumberFormat="1" applyFont="1" applyBorder="1" applyAlignment="1">
      <alignment horizontal="center"/>
    </xf>
    <xf numFmtId="4" fontId="2" fillId="33" borderId="25" xfId="0" applyNumberFormat="1" applyFont="1" applyFill="1" applyBorder="1" applyAlignment="1">
      <alignment horizontal="center"/>
    </xf>
    <xf numFmtId="4" fontId="7" fillId="0" borderId="0" xfId="0" applyNumberFormat="1" applyFont="1" applyAlignment="1">
      <alignment/>
    </xf>
    <xf numFmtId="0" fontId="3" fillId="0" borderId="25" xfId="0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wrapText="1"/>
    </xf>
    <xf numFmtId="49" fontId="3" fillId="33" borderId="25" xfId="0" applyNumberFormat="1" applyFont="1" applyFill="1" applyBorder="1" applyAlignment="1">
      <alignment horizontal="left" wrapText="1"/>
    </xf>
    <xf numFmtId="0" fontId="3" fillId="33" borderId="25" xfId="0" applyNumberFormat="1" applyFont="1" applyFill="1" applyBorder="1" applyAlignment="1">
      <alignment horizontal="justify" wrapText="1"/>
    </xf>
    <xf numFmtId="0" fontId="3" fillId="33" borderId="25" xfId="0" applyNumberFormat="1" applyFont="1" applyFill="1" applyBorder="1" applyAlignment="1">
      <alignment horizontal="left" wrapText="1"/>
    </xf>
    <xf numFmtId="0" fontId="3" fillId="33" borderId="25" xfId="0" applyFont="1" applyFill="1" applyBorder="1" applyAlignment="1">
      <alignment horizontal="center" wrapText="1"/>
    </xf>
    <xf numFmtId="49" fontId="3" fillId="33" borderId="25" xfId="0" applyNumberFormat="1" applyFont="1" applyFill="1" applyBorder="1" applyAlignment="1">
      <alignment horizontal="center" vertical="center"/>
    </xf>
    <xf numFmtId="4" fontId="3" fillId="33" borderId="25" xfId="0" applyNumberFormat="1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left" vertical="top" wrapText="1"/>
    </xf>
    <xf numFmtId="0" fontId="3" fillId="33" borderId="25" xfId="0" applyNumberFormat="1" applyFont="1" applyFill="1" applyBorder="1" applyAlignment="1">
      <alignment horizontal="justify" vertical="top" wrapText="1"/>
    </xf>
    <xf numFmtId="0" fontId="6" fillId="33" borderId="25" xfId="0" applyNumberFormat="1" applyFont="1" applyFill="1" applyBorder="1" applyAlignment="1">
      <alignment horizontal="justify" vertical="top" wrapText="1"/>
    </xf>
    <xf numFmtId="0" fontId="3" fillId="33" borderId="25" xfId="0" applyNumberFormat="1" applyFont="1" applyFill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7" fillId="0" borderId="0" xfId="0" applyNumberFormat="1" applyFont="1" applyAlignment="1">
      <alignment/>
    </xf>
    <xf numFmtId="49" fontId="3" fillId="0" borderId="27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6" xfId="0" applyFont="1" applyBorder="1" applyAlignment="1">
      <alignment/>
    </xf>
    <xf numFmtId="49" fontId="7" fillId="0" borderId="26" xfId="0" applyNumberFormat="1" applyFont="1" applyBorder="1" applyAlignment="1">
      <alignment/>
    </xf>
    <xf numFmtId="0" fontId="3" fillId="0" borderId="16" xfId="0" applyFont="1" applyBorder="1" applyAlignment="1">
      <alignment horizontal="left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top"/>
    </xf>
    <xf numFmtId="49" fontId="3" fillId="0" borderId="29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wrapText="1"/>
    </xf>
    <xf numFmtId="49" fontId="3" fillId="0" borderId="30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0" fontId="3" fillId="0" borderId="32" xfId="0" applyFont="1" applyBorder="1" applyAlignment="1">
      <alignment horizontal="left" wrapText="1"/>
    </xf>
    <xf numFmtId="49" fontId="3" fillId="0" borderId="25" xfId="0" applyNumberFormat="1" applyFont="1" applyBorder="1" applyAlignment="1">
      <alignment horizontal="left" wrapText="1"/>
    </xf>
    <xf numFmtId="0" fontId="3" fillId="0" borderId="33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/>
    </xf>
    <xf numFmtId="49" fontId="7" fillId="0" borderId="26" xfId="0" applyNumberFormat="1" applyFont="1" applyBorder="1" applyAlignment="1">
      <alignment horizontal="left"/>
    </xf>
    <xf numFmtId="0" fontId="7" fillId="0" borderId="26" xfId="0" applyFont="1" applyBorder="1" applyAlignment="1">
      <alignment/>
    </xf>
    <xf numFmtId="49" fontId="3" fillId="0" borderId="30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left"/>
    </xf>
    <xf numFmtId="49" fontId="3" fillId="0" borderId="34" xfId="0" applyNumberFormat="1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center" wrapText="1"/>
    </xf>
    <xf numFmtId="49" fontId="3" fillId="0" borderId="22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 wrapText="1"/>
    </xf>
    <xf numFmtId="2" fontId="3" fillId="0" borderId="31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left" wrapText="1"/>
    </xf>
    <xf numFmtId="4" fontId="3" fillId="0" borderId="17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26" xfId="0" applyFont="1" applyBorder="1" applyAlignment="1">
      <alignment horizontal="left" wrapText="1"/>
    </xf>
    <xf numFmtId="49" fontId="3" fillId="0" borderId="26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 vertical="top"/>
    </xf>
    <xf numFmtId="49" fontId="3" fillId="0" borderId="22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4" fontId="2" fillId="33" borderId="25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49" fontId="3" fillId="33" borderId="25" xfId="0" applyNumberFormat="1" applyFont="1" applyFill="1" applyBorder="1" applyAlignment="1">
      <alignment horizontal="center" vertical="top"/>
    </xf>
    <xf numFmtId="0" fontId="2" fillId="33" borderId="25" xfId="0" applyFont="1" applyFill="1" applyBorder="1" applyAlignment="1">
      <alignment horizontal="left" vertical="top" wrapText="1"/>
    </xf>
    <xf numFmtId="49" fontId="2" fillId="33" borderId="25" xfId="0" applyNumberFormat="1" applyFont="1" applyFill="1" applyBorder="1" applyAlignment="1">
      <alignment horizontal="center" wrapText="1"/>
    </xf>
    <xf numFmtId="49" fontId="3" fillId="33" borderId="25" xfId="0" applyNumberFormat="1" applyFont="1" applyFill="1" applyBorder="1" applyAlignment="1">
      <alignment horizontal="center" wrapText="1"/>
    </xf>
    <xf numFmtId="0" fontId="4" fillId="33" borderId="25" xfId="0" applyFont="1" applyFill="1" applyBorder="1" applyAlignment="1">
      <alignment horizontal="left" vertical="top" wrapText="1"/>
    </xf>
    <xf numFmtId="49" fontId="2" fillId="33" borderId="25" xfId="0" applyNumberFormat="1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left" vertical="center" wrapText="1"/>
    </xf>
    <xf numFmtId="49" fontId="2" fillId="33" borderId="25" xfId="0" applyNumberFormat="1" applyFont="1" applyFill="1" applyBorder="1" applyAlignment="1">
      <alignment horizontal="center" vertical="center"/>
    </xf>
    <xf numFmtId="0" fontId="4" fillId="33" borderId="25" xfId="0" applyNumberFormat="1" applyFont="1" applyFill="1" applyBorder="1" applyAlignment="1">
      <alignment horizontal="justify" vertical="top" wrapText="1"/>
    </xf>
    <xf numFmtId="0" fontId="2" fillId="33" borderId="25" xfId="0" applyNumberFormat="1" applyFont="1" applyFill="1" applyBorder="1" applyAlignment="1">
      <alignment horizontal="justify" vertical="top" wrapText="1"/>
    </xf>
    <xf numFmtId="0" fontId="2" fillId="33" borderId="25" xfId="0" applyNumberFormat="1" applyFont="1" applyFill="1" applyBorder="1" applyAlignment="1">
      <alignment horizontal="justify" wrapText="1"/>
    </xf>
    <xf numFmtId="0" fontId="54" fillId="33" borderId="25" xfId="0" applyNumberFormat="1" applyFont="1" applyFill="1" applyBorder="1" applyAlignment="1">
      <alignment horizontal="justify" vertical="top" wrapText="1"/>
    </xf>
    <xf numFmtId="0" fontId="54" fillId="33" borderId="25" xfId="0" applyNumberFormat="1" applyFont="1" applyFill="1" applyBorder="1" applyAlignment="1">
      <alignment horizontal="justify" wrapText="1"/>
    </xf>
    <xf numFmtId="49" fontId="54" fillId="33" borderId="25" xfId="0" applyNumberFormat="1" applyFont="1" applyFill="1" applyBorder="1" applyAlignment="1">
      <alignment horizontal="center"/>
    </xf>
    <xf numFmtId="4" fontId="55" fillId="33" borderId="25" xfId="0" applyNumberFormat="1" applyFont="1" applyFill="1" applyBorder="1" applyAlignment="1">
      <alignment horizontal="center"/>
    </xf>
    <xf numFmtId="4" fontId="54" fillId="33" borderId="25" xfId="0" applyNumberFormat="1" applyFont="1" applyFill="1" applyBorder="1" applyAlignment="1">
      <alignment horizontal="center"/>
    </xf>
    <xf numFmtId="0" fontId="2" fillId="33" borderId="25" xfId="0" applyNumberFormat="1" applyFont="1" applyFill="1" applyBorder="1" applyAlignment="1">
      <alignment horizontal="left" vertical="top" wrapText="1"/>
    </xf>
    <xf numFmtId="0" fontId="4" fillId="33" borderId="25" xfId="0" applyNumberFormat="1" applyFont="1" applyFill="1" applyBorder="1" applyAlignment="1">
      <alignment horizontal="left" vertical="top" wrapText="1"/>
    </xf>
    <xf numFmtId="0" fontId="2" fillId="33" borderId="25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justify" vertical="top" wrapText="1"/>
    </xf>
    <xf numFmtId="0" fontId="7" fillId="33" borderId="25" xfId="0" applyFont="1" applyFill="1" applyBorder="1" applyAlignment="1">
      <alignment horizontal="left" wrapText="1"/>
    </xf>
    <xf numFmtId="0" fontId="2" fillId="33" borderId="25" xfId="0" applyNumberFormat="1" applyFont="1" applyFill="1" applyBorder="1" applyAlignment="1">
      <alignment horizontal="left" wrapText="1"/>
    </xf>
    <xf numFmtId="173" fontId="3" fillId="0" borderId="31" xfId="60" applyFont="1" applyBorder="1" applyAlignment="1">
      <alignment horizontal="center"/>
    </xf>
    <xf numFmtId="173" fontId="3" fillId="0" borderId="27" xfId="60" applyFont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left" vertical="center"/>
    </xf>
    <xf numFmtId="49" fontId="3" fillId="33" borderId="14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49" fontId="3" fillId="33" borderId="17" xfId="0" applyNumberFormat="1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49" fontId="3" fillId="33" borderId="19" xfId="0" applyNumberFormat="1" applyFont="1" applyFill="1" applyBorder="1" applyAlignment="1">
      <alignment horizontal="left" vertical="center"/>
    </xf>
    <xf numFmtId="49" fontId="3" fillId="33" borderId="20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/>
    </xf>
    <xf numFmtId="49" fontId="3" fillId="33" borderId="21" xfId="0" applyNumberFormat="1" applyFont="1" applyFill="1" applyBorder="1" applyAlignment="1">
      <alignment horizontal="center" vertical="center"/>
    </xf>
    <xf numFmtId="49" fontId="3" fillId="33" borderId="21" xfId="0" applyNumberFormat="1" applyFont="1" applyFill="1" applyBorder="1" applyAlignment="1">
      <alignment horizontal="center"/>
    </xf>
    <xf numFmtId="49" fontId="3" fillId="33" borderId="22" xfId="0" applyNumberFormat="1" applyFont="1" applyFill="1" applyBorder="1" applyAlignment="1">
      <alignment horizontal="center" vertical="center"/>
    </xf>
    <xf numFmtId="49" fontId="3" fillId="33" borderId="23" xfId="0" applyNumberFormat="1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9" fontId="3" fillId="33" borderId="24" xfId="0" applyNumberFormat="1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49" fontId="56" fillId="33" borderId="25" xfId="0" applyNumberFormat="1" applyFont="1" applyFill="1" applyBorder="1" applyAlignment="1">
      <alignment horizontal="center"/>
    </xf>
    <xf numFmtId="179" fontId="2" fillId="33" borderId="25" xfId="0" applyNumberFormat="1" applyFont="1" applyFill="1" applyBorder="1" applyAlignment="1">
      <alignment horizontal="justify" vertical="top" wrapText="1"/>
    </xf>
    <xf numFmtId="49" fontId="3" fillId="33" borderId="13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/>
    </xf>
    <xf numFmtId="0" fontId="7" fillId="35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49" fontId="3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49" fontId="7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 horizontal="center"/>
    </xf>
    <xf numFmtId="4" fontId="7" fillId="33" borderId="0" xfId="0" applyNumberFormat="1" applyFont="1" applyFill="1" applyAlignment="1">
      <alignment/>
    </xf>
    <xf numFmtId="2" fontId="7" fillId="33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3" fillId="0" borderId="21" xfId="0" applyFont="1" applyBorder="1" applyAlignment="1">
      <alignment horizont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left" wrapText="1" indent="2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0" fontId="2" fillId="0" borderId="32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 wrapText="1"/>
    </xf>
    <xf numFmtId="49" fontId="2" fillId="0" borderId="30" xfId="0" applyNumberFormat="1" applyFont="1" applyBorder="1" applyAlignment="1">
      <alignment horizontal="center" wrapText="1"/>
    </xf>
    <xf numFmtId="49" fontId="3" fillId="0" borderId="27" xfId="0" applyNumberFormat="1" applyFont="1" applyBorder="1" applyAlignment="1">
      <alignment/>
    </xf>
    <xf numFmtId="49" fontId="2" fillId="0" borderId="27" xfId="0" applyNumberFormat="1" applyFont="1" applyBorder="1" applyAlignment="1">
      <alignment horizontal="center"/>
    </xf>
    <xf numFmtId="4" fontId="5" fillId="0" borderId="30" xfId="0" applyNumberFormat="1" applyFont="1" applyBorder="1" applyAlignment="1">
      <alignment horizontal="center"/>
    </xf>
    <xf numFmtId="4" fontId="6" fillId="0" borderId="31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center"/>
    </xf>
    <xf numFmtId="4" fontId="5" fillId="0" borderId="31" xfId="0" applyNumberFormat="1" applyFont="1" applyBorder="1" applyAlignment="1">
      <alignment horizontal="center"/>
    </xf>
    <xf numFmtId="4" fontId="5" fillId="0" borderId="2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6" xfId="0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4" fontId="3" fillId="0" borderId="22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0" fontId="11" fillId="33" borderId="25" xfId="0" applyNumberFormat="1" applyFont="1" applyFill="1" applyBorder="1" applyAlignment="1">
      <alignment horizontal="justify" vertical="top" wrapText="1"/>
    </xf>
    <xf numFmtId="49" fontId="3" fillId="33" borderId="25" xfId="0" applyNumberFormat="1" applyFont="1" applyFill="1" applyBorder="1" applyAlignment="1" quotePrefix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3" fillId="33" borderId="13" xfId="0" applyNumberFormat="1" applyFont="1" applyFill="1" applyBorder="1" applyAlignment="1">
      <alignment horizontal="center" vertical="center"/>
    </xf>
    <xf numFmtId="49" fontId="3" fillId="33" borderId="37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9" xfId="0" applyNumberFormat="1" applyFont="1" applyFill="1" applyBorder="1" applyAlignment="1">
      <alignment horizontal="center" vertical="center"/>
    </xf>
    <xf numFmtId="49" fontId="3" fillId="33" borderId="26" xfId="0" applyNumberFormat="1" applyFont="1" applyFill="1" applyBorder="1" applyAlignment="1">
      <alignment horizontal="center" vertical="center"/>
    </xf>
    <xf numFmtId="49" fontId="3" fillId="33" borderId="31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Alignment="1">
      <alignment/>
    </xf>
    <xf numFmtId="0" fontId="0" fillId="33" borderId="0" xfId="0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1"/>
  <sheetViews>
    <sheetView tabSelected="1" view="pageBreakPreview" zoomScaleSheetLayoutView="100" workbookViewId="0" topLeftCell="A300">
      <selection activeCell="H318" sqref="H318"/>
    </sheetView>
  </sheetViews>
  <sheetFormatPr defaultColWidth="9.00390625" defaultRowHeight="12.75"/>
  <cols>
    <col min="1" max="1" width="38.75390625" style="8" customWidth="1"/>
    <col min="2" max="2" width="4.625" style="8" customWidth="1"/>
    <col min="3" max="3" width="22.625" style="8" customWidth="1"/>
    <col min="4" max="4" width="14.375" style="8" customWidth="1"/>
    <col min="5" max="5" width="14.125" style="8" customWidth="1"/>
    <col min="6" max="6" width="13.875" style="8" customWidth="1"/>
    <col min="7" max="7" width="9.625" style="8" customWidth="1"/>
    <col min="8" max="8" width="10.625" style="8" customWidth="1"/>
    <col min="9" max="9" width="12.00390625" style="8" customWidth="1"/>
    <col min="10" max="10" width="12.625" style="8" customWidth="1"/>
    <col min="11" max="11" width="12.00390625" style="8" customWidth="1"/>
    <col min="12" max="12" width="11.375" style="8" customWidth="1"/>
    <col min="13" max="16384" width="9.125" style="8" customWidth="1"/>
  </cols>
  <sheetData>
    <row r="1" spans="2:11" ht="14.25">
      <c r="B1" s="9"/>
      <c r="C1" s="10"/>
      <c r="D1" s="9" t="s">
        <v>16</v>
      </c>
      <c r="E1" s="11"/>
      <c r="F1" s="11"/>
      <c r="G1" s="11"/>
      <c r="H1" s="11"/>
      <c r="I1" s="11"/>
      <c r="J1" s="215" t="s">
        <v>17</v>
      </c>
      <c r="K1" s="216"/>
    </row>
    <row r="2" spans="1:11" ht="4.5" customHeight="1" thickBot="1">
      <c r="A2" s="12"/>
      <c r="B2" s="12"/>
      <c r="C2" s="13"/>
      <c r="D2" s="14"/>
      <c r="E2" s="14"/>
      <c r="F2" s="14"/>
      <c r="G2" s="14"/>
      <c r="H2" s="14"/>
      <c r="I2" s="14"/>
      <c r="J2" s="14"/>
      <c r="K2" s="15"/>
    </row>
    <row r="3" spans="1:11" ht="13.5" customHeight="1">
      <c r="A3" s="16"/>
      <c r="B3" s="17"/>
      <c r="C3" s="18" t="s">
        <v>18</v>
      </c>
      <c r="D3" s="19"/>
      <c r="E3" s="20"/>
      <c r="F3" s="209" t="s">
        <v>19</v>
      </c>
      <c r="G3" s="210"/>
      <c r="H3" s="210"/>
      <c r="I3" s="211"/>
      <c r="J3" s="21" t="s">
        <v>20</v>
      </c>
      <c r="K3" s="22"/>
    </row>
    <row r="4" spans="1:14" ht="7.5" customHeight="1">
      <c r="A4" s="23"/>
      <c r="B4" s="24" t="s">
        <v>21</v>
      </c>
      <c r="C4" s="25" t="s">
        <v>22</v>
      </c>
      <c r="D4" s="26" t="s">
        <v>23</v>
      </c>
      <c r="E4" s="27" t="s">
        <v>24</v>
      </c>
      <c r="F4" s="212"/>
      <c r="G4" s="213"/>
      <c r="H4" s="213"/>
      <c r="I4" s="214"/>
      <c r="J4" s="28" t="s">
        <v>25</v>
      </c>
      <c r="K4" s="29"/>
      <c r="M4" s="217" t="s">
        <v>694</v>
      </c>
      <c r="N4" s="217"/>
    </row>
    <row r="5" spans="1:14" ht="11.25" customHeight="1">
      <c r="A5" s="30"/>
      <c r="B5" s="24" t="s">
        <v>26</v>
      </c>
      <c r="C5" s="24" t="s">
        <v>27</v>
      </c>
      <c r="D5" s="26" t="s">
        <v>28</v>
      </c>
      <c r="E5" s="26" t="s">
        <v>29</v>
      </c>
      <c r="F5" s="31" t="s">
        <v>30</v>
      </c>
      <c r="G5" s="32" t="s">
        <v>31</v>
      </c>
      <c r="H5" s="31" t="s">
        <v>32</v>
      </c>
      <c r="I5" s="33"/>
      <c r="J5" s="27" t="s">
        <v>33</v>
      </c>
      <c r="K5" s="34" t="s">
        <v>261</v>
      </c>
      <c r="M5" s="217"/>
      <c r="N5" s="217"/>
    </row>
    <row r="6" spans="1:11" ht="11.25" customHeight="1">
      <c r="A6" s="23" t="s">
        <v>1</v>
      </c>
      <c r="B6" s="24" t="s">
        <v>34</v>
      </c>
      <c r="C6" s="24" t="s">
        <v>35</v>
      </c>
      <c r="D6" s="26" t="s">
        <v>36</v>
      </c>
      <c r="E6" s="35" t="s">
        <v>37</v>
      </c>
      <c r="F6" s="35" t="s">
        <v>38</v>
      </c>
      <c r="G6" s="26" t="s">
        <v>39</v>
      </c>
      <c r="H6" s="26" t="s">
        <v>40</v>
      </c>
      <c r="I6" s="26" t="s">
        <v>41</v>
      </c>
      <c r="J6" s="27" t="s">
        <v>42</v>
      </c>
      <c r="K6" s="36" t="s">
        <v>29</v>
      </c>
    </row>
    <row r="7" spans="1:11" ht="10.5" customHeight="1">
      <c r="A7" s="30"/>
      <c r="B7" s="24"/>
      <c r="C7" s="24" t="s">
        <v>43</v>
      </c>
      <c r="D7" s="26"/>
      <c r="E7" s="35"/>
      <c r="F7" s="35" t="s">
        <v>44</v>
      </c>
      <c r="G7" s="26" t="s">
        <v>45</v>
      </c>
      <c r="H7" s="26"/>
      <c r="I7" s="26"/>
      <c r="J7" s="27" t="s">
        <v>46</v>
      </c>
      <c r="K7" s="36" t="s">
        <v>37</v>
      </c>
    </row>
    <row r="8" spans="1:11" ht="12.75">
      <c r="A8" s="48">
        <v>1</v>
      </c>
      <c r="B8" s="48">
        <v>2</v>
      </c>
      <c r="C8" s="48">
        <v>3</v>
      </c>
      <c r="D8" s="49" t="s">
        <v>2</v>
      </c>
      <c r="E8" s="49" t="s">
        <v>3</v>
      </c>
      <c r="F8" s="49" t="s">
        <v>4</v>
      </c>
      <c r="G8" s="49" t="s">
        <v>5</v>
      </c>
      <c r="H8" s="49" t="s">
        <v>6</v>
      </c>
      <c r="I8" s="49" t="s">
        <v>7</v>
      </c>
      <c r="J8" s="49" t="s">
        <v>8</v>
      </c>
      <c r="K8" s="49" t="s">
        <v>9</v>
      </c>
    </row>
    <row r="9" spans="1:13" ht="12" customHeight="1">
      <c r="A9" s="114" t="s">
        <v>47</v>
      </c>
      <c r="B9" s="50" t="s">
        <v>48</v>
      </c>
      <c r="C9" s="50" t="s">
        <v>49</v>
      </c>
      <c r="D9" s="45">
        <f>D26+D411+D11+D487+D14</f>
        <v>586901294.26</v>
      </c>
      <c r="E9" s="45">
        <f>E26+E411+E11+E487+E14</f>
        <v>586901294.26</v>
      </c>
      <c r="F9" s="45">
        <f>F11+F19+F26+F411+F14+F491</f>
        <v>548190581.9499999</v>
      </c>
      <c r="G9" s="45">
        <f>G26+G411+G11+G487</f>
        <v>0</v>
      </c>
      <c r="H9" s="45">
        <f>H26+H411+H11+H487</f>
        <v>0</v>
      </c>
      <c r="I9" s="45">
        <f>I26+I411+I11+I487+I14</f>
        <v>548190581.9499999</v>
      </c>
      <c r="J9" s="45">
        <f>J26+J411+J11+J487+J295</f>
        <v>38710712.310000055</v>
      </c>
      <c r="K9" s="45">
        <f>K26+K411+K11+K487+K295</f>
        <v>38710712.310000055</v>
      </c>
      <c r="L9" s="37">
        <f>E9-I9</f>
        <v>38710712.31000006</v>
      </c>
      <c r="M9" s="15"/>
    </row>
    <row r="10" spans="1:12" ht="10.5" customHeight="1">
      <c r="A10" s="57" t="s">
        <v>50</v>
      </c>
      <c r="B10" s="121"/>
      <c r="C10" s="121"/>
      <c r="D10" s="46"/>
      <c r="E10" s="40"/>
      <c r="F10" s="40"/>
      <c r="G10" s="40"/>
      <c r="H10" s="40"/>
      <c r="I10" s="46"/>
      <c r="J10" s="40"/>
      <c r="K10" s="40"/>
      <c r="L10" s="176">
        <f aca="true" t="shared" si="0" ref="L10:L80">E10-I10</f>
        <v>0</v>
      </c>
    </row>
    <row r="11" spans="1:12" ht="12" customHeight="1">
      <c r="A11" s="122" t="s">
        <v>235</v>
      </c>
      <c r="B11" s="51"/>
      <c r="C11" s="123" t="s">
        <v>216</v>
      </c>
      <c r="D11" s="46">
        <f aca="true" t="shared" si="1" ref="D11:K11">D12</f>
        <v>2500000</v>
      </c>
      <c r="E11" s="46">
        <f t="shared" si="1"/>
        <v>2500000</v>
      </c>
      <c r="F11" s="46">
        <f t="shared" si="1"/>
        <v>0</v>
      </c>
      <c r="G11" s="46">
        <f t="shared" si="1"/>
        <v>0</v>
      </c>
      <c r="H11" s="46">
        <f t="shared" si="1"/>
        <v>0</v>
      </c>
      <c r="I11" s="46">
        <f t="shared" si="1"/>
        <v>0</v>
      </c>
      <c r="J11" s="46">
        <f t="shared" si="1"/>
        <v>2500000</v>
      </c>
      <c r="K11" s="46">
        <f t="shared" si="1"/>
        <v>2500000</v>
      </c>
      <c r="L11" s="176">
        <f t="shared" si="0"/>
        <v>2500000</v>
      </c>
    </row>
    <row r="12" spans="1:12" ht="23.25" customHeight="1">
      <c r="A12" s="57" t="s">
        <v>217</v>
      </c>
      <c r="B12" s="52"/>
      <c r="C12" s="39" t="s">
        <v>664</v>
      </c>
      <c r="D12" s="40">
        <f>D13</f>
        <v>2500000</v>
      </c>
      <c r="E12" s="40">
        <f>E13</f>
        <v>2500000</v>
      </c>
      <c r="F12" s="40">
        <f aca="true" t="shared" si="2" ref="F12:K12">F13</f>
        <v>0</v>
      </c>
      <c r="G12" s="40">
        <f t="shared" si="2"/>
        <v>0</v>
      </c>
      <c r="H12" s="40">
        <f t="shared" si="2"/>
        <v>0</v>
      </c>
      <c r="I12" s="46">
        <f t="shared" si="2"/>
        <v>0</v>
      </c>
      <c r="J12" s="40">
        <f>J13</f>
        <v>2500000</v>
      </c>
      <c r="K12" s="40">
        <f t="shared" si="2"/>
        <v>2500000</v>
      </c>
      <c r="L12" s="176">
        <f t="shared" si="0"/>
        <v>2500000</v>
      </c>
    </row>
    <row r="13" spans="1:12" ht="35.25" customHeight="1">
      <c r="A13" s="58" t="s">
        <v>171</v>
      </c>
      <c r="B13" s="52"/>
      <c r="C13" s="39" t="s">
        <v>665</v>
      </c>
      <c r="D13" s="46">
        <f>D22+D19</f>
        <v>2500000</v>
      </c>
      <c r="E13" s="46">
        <f>E22+E19</f>
        <v>2500000</v>
      </c>
      <c r="F13" s="46">
        <f>F22+F19</f>
        <v>0</v>
      </c>
      <c r="G13" s="46">
        <f>G22</f>
        <v>0</v>
      </c>
      <c r="H13" s="46">
        <f>H22</f>
        <v>0</v>
      </c>
      <c r="I13" s="46">
        <f>I22</f>
        <v>0</v>
      </c>
      <c r="J13" s="46">
        <f>J19</f>
        <v>2500000</v>
      </c>
      <c r="K13" s="46">
        <f>K19</f>
        <v>2500000</v>
      </c>
      <c r="L13" s="176">
        <f t="shared" si="0"/>
        <v>2500000</v>
      </c>
    </row>
    <row r="14" spans="1:12" ht="45" customHeight="1">
      <c r="A14" s="119" t="s">
        <v>641</v>
      </c>
      <c r="B14" s="51"/>
      <c r="C14" s="123" t="s">
        <v>662</v>
      </c>
      <c r="D14" s="46">
        <f>D15</f>
        <v>5581.55</v>
      </c>
      <c r="E14" s="46">
        <f>E15</f>
        <v>5581.55</v>
      </c>
      <c r="F14" s="46">
        <f>F15</f>
        <v>5581.55</v>
      </c>
      <c r="G14" s="46">
        <f>G13</f>
        <v>0</v>
      </c>
      <c r="H14" s="46">
        <f>H13</f>
        <v>0</v>
      </c>
      <c r="I14" s="46">
        <f>I15</f>
        <v>5581.55</v>
      </c>
      <c r="J14" s="46">
        <v>0</v>
      </c>
      <c r="K14" s="46">
        <v>0</v>
      </c>
      <c r="L14" s="176">
        <f t="shared" si="0"/>
        <v>0</v>
      </c>
    </row>
    <row r="15" spans="1:12" ht="32.25" customHeight="1">
      <c r="A15" s="57" t="s">
        <v>218</v>
      </c>
      <c r="B15" s="52"/>
      <c r="C15" s="39" t="s">
        <v>663</v>
      </c>
      <c r="D15" s="40">
        <f>D16</f>
        <v>5581.55</v>
      </c>
      <c r="E15" s="40">
        <f>E16</f>
        <v>5581.55</v>
      </c>
      <c r="F15" s="40">
        <v>5581.55</v>
      </c>
      <c r="G15" s="40">
        <f>G14</f>
        <v>0</v>
      </c>
      <c r="H15" s="40">
        <f>H14</f>
        <v>0</v>
      </c>
      <c r="I15" s="40">
        <f>I16</f>
        <v>5581.55</v>
      </c>
      <c r="J15" s="40">
        <v>0</v>
      </c>
      <c r="K15" s="40">
        <v>0</v>
      </c>
      <c r="L15" s="176"/>
    </row>
    <row r="16" spans="1:12" ht="30" customHeight="1">
      <c r="A16" s="57" t="s">
        <v>649</v>
      </c>
      <c r="B16" s="52"/>
      <c r="C16" s="39" t="s">
        <v>666</v>
      </c>
      <c r="D16" s="40">
        <f>D25</f>
        <v>5581.55</v>
      </c>
      <c r="E16" s="40">
        <f>E25</f>
        <v>5581.55</v>
      </c>
      <c r="F16" s="40">
        <v>5581.55</v>
      </c>
      <c r="G16" s="40">
        <f>G14</f>
        <v>0</v>
      </c>
      <c r="H16" s="40">
        <f>H14</f>
        <v>0</v>
      </c>
      <c r="I16" s="40">
        <f>F16</f>
        <v>5581.55</v>
      </c>
      <c r="J16" s="40">
        <v>0</v>
      </c>
      <c r="K16" s="40">
        <v>0</v>
      </c>
      <c r="L16" s="176"/>
    </row>
    <row r="17" spans="1:12" ht="27.75" customHeight="1">
      <c r="A17" s="119" t="s">
        <v>632</v>
      </c>
      <c r="B17" s="51"/>
      <c r="C17" s="123" t="s">
        <v>629</v>
      </c>
      <c r="D17" s="46">
        <f>D18</f>
        <v>2500000</v>
      </c>
      <c r="E17" s="46">
        <f>E18</f>
        <v>2500000</v>
      </c>
      <c r="F17" s="46">
        <f aca="true" t="shared" si="3" ref="F17:K17">F18</f>
        <v>0</v>
      </c>
      <c r="G17" s="46">
        <f t="shared" si="3"/>
        <v>0</v>
      </c>
      <c r="H17" s="46">
        <f t="shared" si="3"/>
        <v>0</v>
      </c>
      <c r="I17" s="46">
        <f t="shared" si="3"/>
        <v>0</v>
      </c>
      <c r="J17" s="46">
        <f t="shared" si="3"/>
        <v>2500000</v>
      </c>
      <c r="K17" s="46">
        <f t="shared" si="3"/>
        <v>2500000</v>
      </c>
      <c r="L17" s="176"/>
    </row>
    <row r="18" spans="1:12" ht="24.75" customHeight="1">
      <c r="A18" s="57" t="s">
        <v>633</v>
      </c>
      <c r="B18" s="52"/>
      <c r="C18" s="39" t="s">
        <v>630</v>
      </c>
      <c r="D18" s="40">
        <v>2500000</v>
      </c>
      <c r="E18" s="40">
        <v>2500000</v>
      </c>
      <c r="F18" s="40">
        <v>0</v>
      </c>
      <c r="G18" s="40">
        <v>0</v>
      </c>
      <c r="H18" s="40">
        <v>0</v>
      </c>
      <c r="I18" s="46">
        <f>F18</f>
        <v>0</v>
      </c>
      <c r="J18" s="40">
        <f>D18-I18</f>
        <v>2500000</v>
      </c>
      <c r="K18" s="40">
        <f>E18-I18</f>
        <v>2500000</v>
      </c>
      <c r="L18" s="176">
        <f t="shared" si="0"/>
        <v>2500000</v>
      </c>
    </row>
    <row r="19" spans="1:12" ht="36" customHeight="1">
      <c r="A19" s="58" t="s">
        <v>634</v>
      </c>
      <c r="B19" s="52"/>
      <c r="C19" s="39" t="s">
        <v>631</v>
      </c>
      <c r="D19" s="40">
        <v>2500000</v>
      </c>
      <c r="E19" s="40">
        <v>2500000</v>
      </c>
      <c r="F19" s="40">
        <v>0</v>
      </c>
      <c r="G19" s="40">
        <v>0</v>
      </c>
      <c r="H19" s="40">
        <v>0</v>
      </c>
      <c r="I19" s="46">
        <f>F19</f>
        <v>0</v>
      </c>
      <c r="J19" s="40">
        <f>D19-I19</f>
        <v>2500000</v>
      </c>
      <c r="K19" s="40">
        <f>E19-I19</f>
        <v>2500000</v>
      </c>
      <c r="L19" s="176">
        <f t="shared" si="0"/>
        <v>2500000</v>
      </c>
    </row>
    <row r="20" spans="1:12" ht="52.5">
      <c r="A20" s="119" t="s">
        <v>641</v>
      </c>
      <c r="B20" s="51"/>
      <c r="C20" s="123" t="s">
        <v>650</v>
      </c>
      <c r="D20" s="46">
        <f>D24</f>
        <v>5581.55</v>
      </c>
      <c r="E20" s="46">
        <f>E24</f>
        <v>5581.55</v>
      </c>
      <c r="F20" s="46">
        <v>5581.55</v>
      </c>
      <c r="G20" s="46">
        <f>G19</f>
        <v>0</v>
      </c>
      <c r="H20" s="46">
        <f>H19</f>
        <v>0</v>
      </c>
      <c r="I20" s="46">
        <f>I24</f>
        <v>5581.55</v>
      </c>
      <c r="J20" s="46">
        <v>0</v>
      </c>
      <c r="K20" s="46">
        <v>0</v>
      </c>
      <c r="L20" s="176">
        <f>E20-I20</f>
        <v>0</v>
      </c>
    </row>
    <row r="21" spans="1:12" ht="22.5" hidden="1">
      <c r="A21" s="57" t="s">
        <v>633</v>
      </c>
      <c r="B21" s="52"/>
      <c r="C21" s="39" t="s">
        <v>630</v>
      </c>
      <c r="D21" s="46"/>
      <c r="E21" s="40"/>
      <c r="F21" s="40">
        <v>0</v>
      </c>
      <c r="G21" s="40">
        <v>0</v>
      </c>
      <c r="H21" s="40">
        <v>0</v>
      </c>
      <c r="I21" s="46">
        <f>F21</f>
        <v>0</v>
      </c>
      <c r="J21" s="40">
        <f>D21-I21</f>
        <v>0</v>
      </c>
      <c r="K21" s="40">
        <f>E21-I21</f>
        <v>0</v>
      </c>
      <c r="L21" s="176">
        <f t="shared" si="0"/>
        <v>0</v>
      </c>
    </row>
    <row r="22" spans="1:12" ht="33.75" hidden="1">
      <c r="A22" s="58" t="s">
        <v>634</v>
      </c>
      <c r="B22" s="52"/>
      <c r="C22" s="39" t="s">
        <v>631</v>
      </c>
      <c r="D22" s="46"/>
      <c r="E22" s="40"/>
      <c r="F22" s="40">
        <v>0</v>
      </c>
      <c r="G22" s="40">
        <v>0</v>
      </c>
      <c r="H22" s="40">
        <v>0</v>
      </c>
      <c r="I22" s="46">
        <f>F22</f>
        <v>0</v>
      </c>
      <c r="J22" s="40">
        <f>D22-I22</f>
        <v>0</v>
      </c>
      <c r="K22" s="40">
        <f>E22-I22</f>
        <v>0</v>
      </c>
      <c r="L22" s="176">
        <f t="shared" si="0"/>
        <v>0</v>
      </c>
    </row>
    <row r="23" spans="1:12" ht="12.75" hidden="1">
      <c r="A23" s="58"/>
      <c r="B23" s="52"/>
      <c r="C23" s="39"/>
      <c r="D23" s="46"/>
      <c r="E23" s="40"/>
      <c r="F23" s="40"/>
      <c r="G23" s="40"/>
      <c r="H23" s="40"/>
      <c r="I23" s="46"/>
      <c r="J23" s="40"/>
      <c r="K23" s="40"/>
      <c r="L23" s="176">
        <f t="shared" si="0"/>
        <v>0</v>
      </c>
    </row>
    <row r="24" spans="1:12" ht="21.75" customHeight="1">
      <c r="A24" s="57" t="s">
        <v>218</v>
      </c>
      <c r="B24" s="52"/>
      <c r="C24" s="39" t="s">
        <v>651</v>
      </c>
      <c r="D24" s="40">
        <f>D25</f>
        <v>5581.55</v>
      </c>
      <c r="E24" s="40">
        <v>5581.55</v>
      </c>
      <c r="F24" s="40">
        <v>5581.55</v>
      </c>
      <c r="G24" s="40">
        <f>G23</f>
        <v>0</v>
      </c>
      <c r="H24" s="40">
        <f>H23</f>
        <v>0</v>
      </c>
      <c r="I24" s="46">
        <f>I25</f>
        <v>5581.55</v>
      </c>
      <c r="J24" s="46">
        <v>0</v>
      </c>
      <c r="K24" s="46">
        <v>0</v>
      </c>
      <c r="L24" s="176"/>
    </row>
    <row r="25" spans="1:12" ht="22.5" customHeight="1">
      <c r="A25" s="57" t="s">
        <v>649</v>
      </c>
      <c r="B25" s="52"/>
      <c r="C25" s="39" t="s">
        <v>642</v>
      </c>
      <c r="D25" s="40">
        <f>E25</f>
        <v>5581.55</v>
      </c>
      <c r="E25" s="40">
        <v>5581.55</v>
      </c>
      <c r="F25" s="40">
        <v>5581.55</v>
      </c>
      <c r="G25" s="40">
        <f>G24</f>
        <v>0</v>
      </c>
      <c r="H25" s="40">
        <f>H24</f>
        <v>0</v>
      </c>
      <c r="I25" s="40">
        <f>F25</f>
        <v>5581.55</v>
      </c>
      <c r="J25" s="40">
        <v>0</v>
      </c>
      <c r="K25" s="40">
        <v>0</v>
      </c>
      <c r="L25" s="176"/>
    </row>
    <row r="26" spans="1:12" ht="13.5" customHeight="1">
      <c r="A26" s="126" t="s">
        <v>237</v>
      </c>
      <c r="B26" s="52"/>
      <c r="C26" s="123" t="s">
        <v>222</v>
      </c>
      <c r="D26" s="46">
        <f>D27+D33+D40+D46+D31+D38+D36</f>
        <v>534557191.19</v>
      </c>
      <c r="E26" s="46">
        <f>E27+E33+E40+E46+E31+E38+E36</f>
        <v>534557191.19</v>
      </c>
      <c r="F26" s="46">
        <f>F27+F33+F40+F46+F31+F38+F36+F53</f>
        <v>504164329.30999994</v>
      </c>
      <c r="G26" s="46">
        <f>G27+G33+G40+G46+G31+G38+G36</f>
        <v>0</v>
      </c>
      <c r="H26" s="46">
        <f>H27+H33+H40+H46+H31+H38+H36</f>
        <v>0</v>
      </c>
      <c r="I26" s="46">
        <f>I27+I33+I40+I46+I31+I38+I36+I53</f>
        <v>504164329.30999994</v>
      </c>
      <c r="J26" s="46">
        <f>D26-F26</f>
        <v>30392861.880000055</v>
      </c>
      <c r="K26" s="46">
        <f>E26-I26</f>
        <v>30392861.880000055</v>
      </c>
      <c r="L26" s="176">
        <f t="shared" si="0"/>
        <v>30392861.880000055</v>
      </c>
    </row>
    <row r="27" spans="1:12" ht="23.25" customHeight="1">
      <c r="A27" s="127" t="s">
        <v>201</v>
      </c>
      <c r="B27" s="128"/>
      <c r="C27" s="39" t="s">
        <v>221</v>
      </c>
      <c r="D27" s="46">
        <f aca="true" t="shared" si="4" ref="D27:K27">D28+D29+D30</f>
        <v>5379303.41</v>
      </c>
      <c r="E27" s="46">
        <f t="shared" si="4"/>
        <v>5379303.41</v>
      </c>
      <c r="F27" s="46">
        <f t="shared" si="4"/>
        <v>5271176.51</v>
      </c>
      <c r="G27" s="46">
        <f t="shared" si="4"/>
        <v>0</v>
      </c>
      <c r="H27" s="46">
        <f t="shared" si="4"/>
        <v>0</v>
      </c>
      <c r="I27" s="46">
        <f t="shared" si="4"/>
        <v>5271176.51</v>
      </c>
      <c r="J27" s="46">
        <f t="shared" si="4"/>
        <v>108126.90000000014</v>
      </c>
      <c r="K27" s="46">
        <f t="shared" si="4"/>
        <v>108126.90000000014</v>
      </c>
      <c r="L27" s="176">
        <f t="shared" si="0"/>
        <v>108126.90000000037</v>
      </c>
    </row>
    <row r="28" spans="1:12" ht="23.25" customHeight="1">
      <c r="A28" s="58" t="s">
        <v>170</v>
      </c>
      <c r="B28" s="52"/>
      <c r="C28" s="39" t="s">
        <v>150</v>
      </c>
      <c r="D28" s="46">
        <f aca="true" t="shared" si="5" ref="D28:K30">D367</f>
        <v>4091427.59</v>
      </c>
      <c r="E28" s="40">
        <f t="shared" si="5"/>
        <v>4091427.59</v>
      </c>
      <c r="F28" s="40">
        <f t="shared" si="5"/>
        <v>4091427.59</v>
      </c>
      <c r="G28" s="40">
        <f t="shared" si="5"/>
        <v>0</v>
      </c>
      <c r="H28" s="40">
        <f t="shared" si="5"/>
        <v>0</v>
      </c>
      <c r="I28" s="46">
        <f t="shared" si="5"/>
        <v>4091427.59</v>
      </c>
      <c r="J28" s="40">
        <f t="shared" si="5"/>
        <v>0</v>
      </c>
      <c r="K28" s="40">
        <f t="shared" si="5"/>
        <v>0</v>
      </c>
      <c r="L28" s="176">
        <f t="shared" si="0"/>
        <v>0</v>
      </c>
    </row>
    <row r="29" spans="1:12" ht="23.25" customHeight="1">
      <c r="A29" s="58" t="s">
        <v>253</v>
      </c>
      <c r="B29" s="52"/>
      <c r="C29" s="39" t="s">
        <v>259</v>
      </c>
      <c r="D29" s="46">
        <f aca="true" t="shared" si="6" ref="D29:K29">D368+D273</f>
        <v>20000</v>
      </c>
      <c r="E29" s="46">
        <f t="shared" si="6"/>
        <v>20000</v>
      </c>
      <c r="F29" s="46">
        <f t="shared" si="6"/>
        <v>13600</v>
      </c>
      <c r="G29" s="46">
        <f t="shared" si="6"/>
        <v>0</v>
      </c>
      <c r="H29" s="46">
        <f t="shared" si="6"/>
        <v>0</v>
      </c>
      <c r="I29" s="46">
        <f t="shared" si="6"/>
        <v>13600</v>
      </c>
      <c r="J29" s="46">
        <f t="shared" si="6"/>
        <v>6400</v>
      </c>
      <c r="K29" s="46">
        <f t="shared" si="6"/>
        <v>6400</v>
      </c>
      <c r="L29" s="176">
        <f t="shared" si="0"/>
        <v>6400</v>
      </c>
    </row>
    <row r="30" spans="1:12" ht="46.5" customHeight="1">
      <c r="A30" s="58" t="s">
        <v>196</v>
      </c>
      <c r="B30" s="52"/>
      <c r="C30" s="39" t="s">
        <v>149</v>
      </c>
      <c r="D30" s="46">
        <f t="shared" si="5"/>
        <v>1267875.82</v>
      </c>
      <c r="E30" s="40">
        <f t="shared" si="5"/>
        <v>1267875.82</v>
      </c>
      <c r="F30" s="40">
        <f t="shared" si="5"/>
        <v>1166148.92</v>
      </c>
      <c r="G30" s="40">
        <f t="shared" si="5"/>
        <v>0</v>
      </c>
      <c r="H30" s="40">
        <f t="shared" si="5"/>
        <v>0</v>
      </c>
      <c r="I30" s="46">
        <f t="shared" si="5"/>
        <v>1166148.92</v>
      </c>
      <c r="J30" s="40">
        <f t="shared" si="5"/>
        <v>101726.90000000014</v>
      </c>
      <c r="K30" s="40">
        <f t="shared" si="5"/>
        <v>101726.90000000014</v>
      </c>
      <c r="L30" s="176">
        <f t="shared" si="0"/>
        <v>101726.90000000014</v>
      </c>
    </row>
    <row r="31" spans="1:12" ht="1.5" customHeight="1" hidden="1">
      <c r="A31" s="58" t="s">
        <v>214</v>
      </c>
      <c r="B31" s="52"/>
      <c r="C31" s="123" t="s">
        <v>284</v>
      </c>
      <c r="D31" s="46">
        <f>E31</f>
        <v>0</v>
      </c>
      <c r="E31" s="46">
        <f>E32</f>
        <v>0</v>
      </c>
      <c r="F31" s="46">
        <f aca="true" t="shared" si="7" ref="F31:K31">F32</f>
        <v>0</v>
      </c>
      <c r="G31" s="46">
        <f t="shared" si="7"/>
        <v>0</v>
      </c>
      <c r="H31" s="46">
        <f t="shared" si="7"/>
        <v>0</v>
      </c>
      <c r="I31" s="46">
        <v>0</v>
      </c>
      <c r="J31" s="46">
        <f t="shared" si="7"/>
        <v>0</v>
      </c>
      <c r="K31" s="46">
        <f t="shared" si="7"/>
        <v>0</v>
      </c>
      <c r="L31" s="176">
        <f t="shared" si="0"/>
        <v>0</v>
      </c>
    </row>
    <row r="32" spans="1:12" ht="33.75" hidden="1">
      <c r="A32" s="58" t="s">
        <v>202</v>
      </c>
      <c r="B32" s="52"/>
      <c r="C32" s="39" t="s">
        <v>283</v>
      </c>
      <c r="D32" s="46">
        <v>0</v>
      </c>
      <c r="E32" s="40"/>
      <c r="F32" s="40">
        <v>0</v>
      </c>
      <c r="G32" s="40">
        <f>G52+G309</f>
        <v>0</v>
      </c>
      <c r="H32" s="40">
        <f>H52+H309</f>
        <v>0</v>
      </c>
      <c r="I32" s="46">
        <v>0</v>
      </c>
      <c r="J32" s="40"/>
      <c r="K32" s="40"/>
      <c r="L32" s="176">
        <f t="shared" si="0"/>
        <v>0</v>
      </c>
    </row>
    <row r="33" spans="1:12" ht="32.25" customHeight="1">
      <c r="A33" s="127" t="s">
        <v>200</v>
      </c>
      <c r="B33" s="128"/>
      <c r="C33" s="123" t="s">
        <v>219</v>
      </c>
      <c r="D33" s="46">
        <f aca="true" t="shared" si="8" ref="D33:K33">D34+D35</f>
        <v>2275466.81</v>
      </c>
      <c r="E33" s="46">
        <f t="shared" si="8"/>
        <v>2275466.81</v>
      </c>
      <c r="F33" s="46">
        <f t="shared" si="8"/>
        <v>2110586.5</v>
      </c>
      <c r="G33" s="46">
        <f t="shared" si="8"/>
        <v>0</v>
      </c>
      <c r="H33" s="46">
        <f t="shared" si="8"/>
        <v>0</v>
      </c>
      <c r="I33" s="46">
        <f t="shared" si="8"/>
        <v>2110586.5</v>
      </c>
      <c r="J33" s="46">
        <f t="shared" si="8"/>
        <v>164880.31</v>
      </c>
      <c r="K33" s="46">
        <f t="shared" si="8"/>
        <v>164880.31</v>
      </c>
      <c r="L33" s="176">
        <f t="shared" si="0"/>
        <v>164880.31000000006</v>
      </c>
    </row>
    <row r="34" spans="1:12" ht="26.25" customHeight="1">
      <c r="A34" s="58" t="s">
        <v>197</v>
      </c>
      <c r="B34" s="52"/>
      <c r="C34" s="39" t="s">
        <v>151</v>
      </c>
      <c r="D34" s="46">
        <f aca="true" t="shared" si="9" ref="D34:K34">D372+D107+D275</f>
        <v>330708.33</v>
      </c>
      <c r="E34" s="46">
        <f t="shared" si="9"/>
        <v>330708.33</v>
      </c>
      <c r="F34" s="46">
        <f t="shared" si="9"/>
        <v>322225.72</v>
      </c>
      <c r="G34" s="46">
        <f t="shared" si="9"/>
        <v>0</v>
      </c>
      <c r="H34" s="46">
        <f t="shared" si="9"/>
        <v>0</v>
      </c>
      <c r="I34" s="46">
        <f t="shared" si="9"/>
        <v>322225.72</v>
      </c>
      <c r="J34" s="46">
        <f t="shared" si="9"/>
        <v>8482.610000000044</v>
      </c>
      <c r="K34" s="46">
        <f t="shared" si="9"/>
        <v>8482.610000000044</v>
      </c>
      <c r="L34" s="176">
        <f t="shared" si="0"/>
        <v>8482.610000000044</v>
      </c>
    </row>
    <row r="35" spans="1:12" ht="22.5" customHeight="1">
      <c r="A35" s="58" t="s">
        <v>180</v>
      </c>
      <c r="B35" s="52"/>
      <c r="C35" s="39" t="s">
        <v>152</v>
      </c>
      <c r="D35" s="46">
        <f aca="true" t="shared" si="10" ref="D35:K35">D108+D308+D371+D276</f>
        <v>1944758.48</v>
      </c>
      <c r="E35" s="46">
        <f t="shared" si="10"/>
        <v>1944758.48</v>
      </c>
      <c r="F35" s="46">
        <f t="shared" si="10"/>
        <v>1788360.7799999998</v>
      </c>
      <c r="G35" s="46">
        <f t="shared" si="10"/>
        <v>0</v>
      </c>
      <c r="H35" s="46">
        <f t="shared" si="10"/>
        <v>0</v>
      </c>
      <c r="I35" s="46">
        <f t="shared" si="10"/>
        <v>1788360.7799999998</v>
      </c>
      <c r="J35" s="46">
        <f t="shared" si="10"/>
        <v>156397.69999999995</v>
      </c>
      <c r="K35" s="46">
        <f t="shared" si="10"/>
        <v>156397.69999999995</v>
      </c>
      <c r="L35" s="176">
        <f t="shared" si="0"/>
        <v>156397.7000000002</v>
      </c>
    </row>
    <row r="36" spans="1:12" ht="21">
      <c r="A36" s="127" t="s">
        <v>210</v>
      </c>
      <c r="B36" s="128"/>
      <c r="C36" s="123" t="s">
        <v>284</v>
      </c>
      <c r="D36" s="46">
        <f aca="true" t="shared" si="11" ref="D36:I36">$A37:$IV37</f>
        <v>190812.54</v>
      </c>
      <c r="E36" s="46">
        <f t="shared" si="11"/>
        <v>190812.54</v>
      </c>
      <c r="F36" s="46">
        <f t="shared" si="11"/>
        <v>148571.84</v>
      </c>
      <c r="G36" s="46">
        <f t="shared" si="11"/>
        <v>0</v>
      </c>
      <c r="H36" s="46">
        <f t="shared" si="11"/>
        <v>0</v>
      </c>
      <c r="I36" s="46">
        <f t="shared" si="11"/>
        <v>148571.84</v>
      </c>
      <c r="J36" s="46">
        <f>J37</f>
        <v>42240.70000000001</v>
      </c>
      <c r="K36" s="46">
        <f>K37</f>
        <v>42240.70000000001</v>
      </c>
      <c r="L36" s="176">
        <f t="shared" si="0"/>
        <v>42240.70000000001</v>
      </c>
    </row>
    <row r="37" spans="1:12" ht="33.75">
      <c r="A37" s="58" t="s">
        <v>202</v>
      </c>
      <c r="B37" s="52"/>
      <c r="C37" s="39" t="s">
        <v>283</v>
      </c>
      <c r="D37" s="46">
        <f>D52+D110+D310+D54</f>
        <v>190812.54</v>
      </c>
      <c r="E37" s="46">
        <f>E52+E110+E310+E54</f>
        <v>190812.54</v>
      </c>
      <c r="F37" s="40">
        <f>F52+F110+F310</f>
        <v>148571.84</v>
      </c>
      <c r="G37" s="40">
        <f>G52+G110+G310</f>
        <v>0</v>
      </c>
      <c r="H37" s="40">
        <f>H52+H110+H310</f>
        <v>0</v>
      </c>
      <c r="I37" s="40">
        <f>I52+I110+I310</f>
        <v>148571.84</v>
      </c>
      <c r="J37" s="40">
        <f>D37-F37</f>
        <v>42240.70000000001</v>
      </c>
      <c r="K37" s="40">
        <f>E37-I37</f>
        <v>42240.70000000001</v>
      </c>
      <c r="L37" s="176">
        <f t="shared" si="0"/>
        <v>42240.70000000001</v>
      </c>
    </row>
    <row r="38" spans="1:12" ht="12.75">
      <c r="A38" s="127" t="s">
        <v>427</v>
      </c>
      <c r="B38" s="52"/>
      <c r="C38" s="123" t="s">
        <v>436</v>
      </c>
      <c r="D38" s="46">
        <f>D39</f>
        <v>11846031</v>
      </c>
      <c r="E38" s="46">
        <f aca="true" t="shared" si="12" ref="E38:K38">E39</f>
        <v>11846031</v>
      </c>
      <c r="F38" s="46">
        <f t="shared" si="12"/>
        <v>11654964.18</v>
      </c>
      <c r="G38" s="46">
        <f t="shared" si="12"/>
        <v>0</v>
      </c>
      <c r="H38" s="46">
        <f t="shared" si="12"/>
        <v>0</v>
      </c>
      <c r="I38" s="46">
        <f t="shared" si="12"/>
        <v>11654964.18</v>
      </c>
      <c r="J38" s="46">
        <f t="shared" si="12"/>
        <v>191066.8200000003</v>
      </c>
      <c r="K38" s="46">
        <f t="shared" si="12"/>
        <v>191066.8200000003</v>
      </c>
      <c r="L38" s="176">
        <f t="shared" si="0"/>
        <v>191066.8200000003</v>
      </c>
    </row>
    <row r="39" spans="1:12" ht="12.75">
      <c r="A39" s="58" t="s">
        <v>426</v>
      </c>
      <c r="B39" s="52"/>
      <c r="C39" s="39" t="s">
        <v>435</v>
      </c>
      <c r="D39" s="46">
        <f>D112</f>
        <v>11846031</v>
      </c>
      <c r="E39" s="40">
        <f aca="true" t="shared" si="13" ref="E39:K39">E112</f>
        <v>11846031</v>
      </c>
      <c r="F39" s="40">
        <f t="shared" si="13"/>
        <v>11654964.18</v>
      </c>
      <c r="G39" s="40">
        <f t="shared" si="13"/>
        <v>0</v>
      </c>
      <c r="H39" s="40">
        <f t="shared" si="13"/>
        <v>0</v>
      </c>
      <c r="I39" s="46">
        <f t="shared" si="13"/>
        <v>11654964.18</v>
      </c>
      <c r="J39" s="40">
        <f t="shared" si="13"/>
        <v>191066.8200000003</v>
      </c>
      <c r="K39" s="40">
        <f t="shared" si="13"/>
        <v>191066.8200000003</v>
      </c>
      <c r="L39" s="176">
        <f t="shared" si="0"/>
        <v>191066.8200000003</v>
      </c>
    </row>
    <row r="40" spans="1:12" ht="32.25" customHeight="1">
      <c r="A40" s="127" t="s">
        <v>218</v>
      </c>
      <c r="B40" s="128"/>
      <c r="C40" s="123" t="s">
        <v>153</v>
      </c>
      <c r="D40" s="46">
        <f>D41+D42+D43+D44+D45</f>
        <v>514851562.42999995</v>
      </c>
      <c r="E40" s="46">
        <f aca="true" t="shared" si="14" ref="E40:K40">E41+E42+E43+E44+E45</f>
        <v>514851562.42999995</v>
      </c>
      <c r="F40" s="46">
        <f t="shared" si="14"/>
        <v>484952894.28</v>
      </c>
      <c r="G40" s="46">
        <f t="shared" si="14"/>
        <v>0</v>
      </c>
      <c r="H40" s="46">
        <f t="shared" si="14"/>
        <v>0</v>
      </c>
      <c r="I40" s="46">
        <f t="shared" si="14"/>
        <v>484952894.28</v>
      </c>
      <c r="J40" s="46">
        <f t="shared" si="14"/>
        <v>29898668.150000002</v>
      </c>
      <c r="K40" s="46">
        <f t="shared" si="14"/>
        <v>29898668.150000002</v>
      </c>
      <c r="L40" s="176">
        <f t="shared" si="0"/>
        <v>29898668.149999976</v>
      </c>
    </row>
    <row r="41" spans="1:12" ht="48" customHeight="1">
      <c r="A41" s="58" t="s">
        <v>172</v>
      </c>
      <c r="B41" s="52"/>
      <c r="C41" s="39" t="s">
        <v>569</v>
      </c>
      <c r="D41" s="46">
        <f aca="true" t="shared" si="15" ref="D41:K41">D56+D114+D278</f>
        <v>442345013.63</v>
      </c>
      <c r="E41" s="46">
        <f>E56+E114+E278</f>
        <v>442345013.63</v>
      </c>
      <c r="F41" s="46">
        <f t="shared" si="15"/>
        <v>413959755.63</v>
      </c>
      <c r="G41" s="46">
        <f t="shared" si="15"/>
        <v>0</v>
      </c>
      <c r="H41" s="46">
        <f t="shared" si="15"/>
        <v>0</v>
      </c>
      <c r="I41" s="46">
        <f t="shared" si="15"/>
        <v>413959755.63</v>
      </c>
      <c r="J41" s="46">
        <f t="shared" si="15"/>
        <v>28385258</v>
      </c>
      <c r="K41" s="46">
        <f t="shared" si="15"/>
        <v>28385258</v>
      </c>
      <c r="L41" s="176">
        <f t="shared" si="0"/>
        <v>28385258</v>
      </c>
    </row>
    <row r="42" spans="1:12" s="167" customFormat="1" ht="15" customHeight="1">
      <c r="A42" s="58" t="s">
        <v>177</v>
      </c>
      <c r="B42" s="52"/>
      <c r="C42" s="39" t="s">
        <v>568</v>
      </c>
      <c r="D42" s="46">
        <f>D57+D115+D279+D313+D294</f>
        <v>47212264.769999996</v>
      </c>
      <c r="E42" s="46">
        <f>E57+E115+E279+E313+E295</f>
        <v>47212264.769999996</v>
      </c>
      <c r="F42" s="46">
        <f>F57+F115+F279+F313+F295</f>
        <v>45731507.769999996</v>
      </c>
      <c r="G42" s="46">
        <f>G57+G115+G279+G313</f>
        <v>0</v>
      </c>
      <c r="H42" s="46">
        <f>H57+H115+H279+H313</f>
        <v>0</v>
      </c>
      <c r="I42" s="46">
        <f>I57+I115+I279+I313+I295</f>
        <v>45731507.769999996</v>
      </c>
      <c r="J42" s="46">
        <f>J57+J115+J279+J313</f>
        <v>1480757</v>
      </c>
      <c r="K42" s="46">
        <f>K57+K115+K279+K313</f>
        <v>1480757</v>
      </c>
      <c r="L42" s="176">
        <f t="shared" si="0"/>
        <v>1480757</v>
      </c>
    </row>
    <row r="43" spans="1:12" ht="33" customHeight="1">
      <c r="A43" s="58" t="s">
        <v>172</v>
      </c>
      <c r="B43" s="52"/>
      <c r="C43" s="39" t="s">
        <v>154</v>
      </c>
      <c r="D43" s="46">
        <f aca="true" t="shared" si="16" ref="D43:K43">D280+D314</f>
        <v>14866351</v>
      </c>
      <c r="E43" s="46">
        <f t="shared" si="16"/>
        <v>14866351</v>
      </c>
      <c r="F43" s="46">
        <f t="shared" si="16"/>
        <v>14866351</v>
      </c>
      <c r="G43" s="46">
        <f t="shared" si="16"/>
        <v>0</v>
      </c>
      <c r="H43" s="46">
        <f t="shared" si="16"/>
        <v>0</v>
      </c>
      <c r="I43" s="46">
        <f t="shared" si="16"/>
        <v>14866351</v>
      </c>
      <c r="J43" s="46">
        <f t="shared" si="16"/>
        <v>0</v>
      </c>
      <c r="K43" s="46">
        <f t="shared" si="16"/>
        <v>0</v>
      </c>
      <c r="L43" s="176">
        <f t="shared" si="0"/>
        <v>0</v>
      </c>
    </row>
    <row r="44" spans="1:12" s="167" customFormat="1" ht="12.75" customHeight="1">
      <c r="A44" s="58" t="s">
        <v>177</v>
      </c>
      <c r="B44" s="52"/>
      <c r="C44" s="39" t="s">
        <v>155</v>
      </c>
      <c r="D44" s="46">
        <f aca="true" t="shared" si="17" ref="D44:K44">D315+D281</f>
        <v>7734917.640000001</v>
      </c>
      <c r="E44" s="46">
        <f t="shared" si="17"/>
        <v>7734917.640000001</v>
      </c>
      <c r="F44" s="46">
        <f t="shared" si="17"/>
        <v>7724718.13</v>
      </c>
      <c r="G44" s="46">
        <f t="shared" si="17"/>
        <v>0</v>
      </c>
      <c r="H44" s="46">
        <f t="shared" si="17"/>
        <v>0</v>
      </c>
      <c r="I44" s="46">
        <f t="shared" si="17"/>
        <v>7724718.13</v>
      </c>
      <c r="J44" s="46">
        <f t="shared" si="17"/>
        <v>10199.51000000001</v>
      </c>
      <c r="K44" s="46">
        <f t="shared" si="17"/>
        <v>10199.51000000001</v>
      </c>
      <c r="L44" s="176">
        <f t="shared" si="0"/>
        <v>10199.510000000708</v>
      </c>
    </row>
    <row r="45" spans="1:12" ht="27" customHeight="1">
      <c r="A45" s="58" t="s">
        <v>406</v>
      </c>
      <c r="B45" s="52"/>
      <c r="C45" s="39" t="s">
        <v>576</v>
      </c>
      <c r="D45" s="46">
        <f aca="true" t="shared" si="18" ref="D45:K45">D116+D316+D282</f>
        <v>2693015.39</v>
      </c>
      <c r="E45" s="46">
        <f t="shared" si="18"/>
        <v>2693015.39</v>
      </c>
      <c r="F45" s="46">
        <f t="shared" si="18"/>
        <v>2670561.7500000005</v>
      </c>
      <c r="G45" s="46">
        <f t="shared" si="18"/>
        <v>0</v>
      </c>
      <c r="H45" s="46">
        <f t="shared" si="18"/>
        <v>0</v>
      </c>
      <c r="I45" s="46">
        <f t="shared" si="18"/>
        <v>2670561.7500000005</v>
      </c>
      <c r="J45" s="46">
        <f t="shared" si="18"/>
        <v>22453.639999999665</v>
      </c>
      <c r="K45" s="46">
        <f t="shared" si="18"/>
        <v>22453.639999999665</v>
      </c>
      <c r="L45" s="176">
        <f t="shared" si="0"/>
        <v>22453.639999999665</v>
      </c>
    </row>
    <row r="46" spans="1:12" ht="12.75" customHeight="1">
      <c r="A46" s="127" t="s">
        <v>309</v>
      </c>
      <c r="B46" s="128"/>
      <c r="C46" s="123" t="s">
        <v>156</v>
      </c>
      <c r="D46" s="46">
        <f>D48</f>
        <v>14015</v>
      </c>
      <c r="E46" s="46">
        <f aca="true" t="shared" si="19" ref="E46:K46">E48</f>
        <v>14015</v>
      </c>
      <c r="F46" s="46">
        <f t="shared" si="19"/>
        <v>14015</v>
      </c>
      <c r="G46" s="46">
        <f t="shared" si="19"/>
        <v>0</v>
      </c>
      <c r="H46" s="46">
        <f t="shared" si="19"/>
        <v>0</v>
      </c>
      <c r="I46" s="46">
        <f t="shared" si="19"/>
        <v>14015</v>
      </c>
      <c r="J46" s="46">
        <f t="shared" si="19"/>
        <v>0</v>
      </c>
      <c r="K46" s="46">
        <f t="shared" si="19"/>
        <v>0</v>
      </c>
      <c r="L46" s="176">
        <f t="shared" si="0"/>
        <v>0</v>
      </c>
    </row>
    <row r="47" spans="1:12" ht="19.5" customHeight="1" hidden="1">
      <c r="A47" s="58" t="s">
        <v>198</v>
      </c>
      <c r="B47" s="52"/>
      <c r="C47" s="39" t="s">
        <v>157</v>
      </c>
      <c r="D47" s="46">
        <f aca="true" t="shared" si="20" ref="D47:K48">D374</f>
        <v>14015</v>
      </c>
      <c r="E47" s="40">
        <f t="shared" si="20"/>
        <v>14015</v>
      </c>
      <c r="F47" s="40">
        <f t="shared" si="20"/>
        <v>14015</v>
      </c>
      <c r="G47" s="40">
        <f t="shared" si="20"/>
        <v>0</v>
      </c>
      <c r="H47" s="40">
        <f t="shared" si="20"/>
        <v>0</v>
      </c>
      <c r="I47" s="46">
        <f t="shared" si="20"/>
        <v>14015</v>
      </c>
      <c r="J47" s="40">
        <f t="shared" si="20"/>
        <v>0</v>
      </c>
      <c r="K47" s="40">
        <f t="shared" si="20"/>
        <v>0</v>
      </c>
      <c r="L47" s="176">
        <f t="shared" si="0"/>
        <v>0</v>
      </c>
    </row>
    <row r="48" spans="1:12" ht="12" customHeight="1">
      <c r="A48" s="58" t="s">
        <v>199</v>
      </c>
      <c r="B48" s="52"/>
      <c r="C48" s="39" t="s">
        <v>158</v>
      </c>
      <c r="D48" s="46">
        <f t="shared" si="20"/>
        <v>14015</v>
      </c>
      <c r="E48" s="40">
        <f t="shared" si="20"/>
        <v>14015</v>
      </c>
      <c r="F48" s="40">
        <f>F375</f>
        <v>14015</v>
      </c>
      <c r="G48" s="40">
        <f t="shared" si="20"/>
        <v>0</v>
      </c>
      <c r="H48" s="40">
        <f t="shared" si="20"/>
        <v>0</v>
      </c>
      <c r="I48" s="46">
        <f t="shared" si="20"/>
        <v>14015</v>
      </c>
      <c r="J48" s="40">
        <f t="shared" si="20"/>
        <v>0</v>
      </c>
      <c r="K48" s="40">
        <f t="shared" si="20"/>
        <v>0</v>
      </c>
      <c r="L48" s="176">
        <f t="shared" si="0"/>
        <v>0</v>
      </c>
    </row>
    <row r="49" spans="1:12" ht="10.5" customHeight="1" hidden="1">
      <c r="A49" s="58"/>
      <c r="B49" s="52"/>
      <c r="C49" s="39"/>
      <c r="D49" s="46"/>
      <c r="E49" s="40"/>
      <c r="F49" s="40"/>
      <c r="G49" s="40"/>
      <c r="H49" s="40"/>
      <c r="I49" s="46"/>
      <c r="J49" s="40"/>
      <c r="K49" s="40"/>
      <c r="L49" s="176">
        <f t="shared" si="0"/>
        <v>0</v>
      </c>
    </row>
    <row r="50" spans="1:12" ht="18.75" customHeight="1">
      <c r="A50" s="122" t="s">
        <v>236</v>
      </c>
      <c r="B50" s="51"/>
      <c r="C50" s="123" t="s">
        <v>165</v>
      </c>
      <c r="D50" s="46">
        <f>D55+D53</f>
        <v>113437195.61</v>
      </c>
      <c r="E50" s="46">
        <f>E55+E53</f>
        <v>113437195.61</v>
      </c>
      <c r="F50" s="46">
        <f>F53+F55</f>
        <v>105392577.61</v>
      </c>
      <c r="G50" s="46">
        <f>G55+G51</f>
        <v>0</v>
      </c>
      <c r="H50" s="46">
        <f>H55+H51</f>
        <v>0</v>
      </c>
      <c r="I50" s="46">
        <f>I53+I55</f>
        <v>105392577.61</v>
      </c>
      <c r="J50" s="46">
        <f>J55+J53</f>
        <v>8044618</v>
      </c>
      <c r="K50" s="46">
        <f>K55+K53</f>
        <v>8044618</v>
      </c>
      <c r="L50" s="176">
        <f t="shared" si="0"/>
        <v>8044618</v>
      </c>
    </row>
    <row r="51" spans="1:12" ht="12.75" hidden="1">
      <c r="A51" s="57" t="s">
        <v>214</v>
      </c>
      <c r="B51" s="52"/>
      <c r="C51" s="39" t="s">
        <v>277</v>
      </c>
      <c r="D51" s="46">
        <f>E51</f>
        <v>0</v>
      </c>
      <c r="E51" s="40">
        <f aca="true" t="shared" si="21" ref="E51:K51">E52</f>
        <v>0</v>
      </c>
      <c r="F51" s="40">
        <f t="shared" si="21"/>
        <v>0</v>
      </c>
      <c r="G51" s="40">
        <f t="shared" si="21"/>
        <v>0</v>
      </c>
      <c r="H51" s="40">
        <f t="shared" si="21"/>
        <v>0</v>
      </c>
      <c r="I51" s="46">
        <f t="shared" si="21"/>
        <v>0</v>
      </c>
      <c r="J51" s="40">
        <f t="shared" si="21"/>
        <v>0</v>
      </c>
      <c r="K51" s="40">
        <f t="shared" si="21"/>
        <v>0</v>
      </c>
      <c r="L51" s="176">
        <f t="shared" si="0"/>
        <v>0</v>
      </c>
    </row>
    <row r="52" spans="1:12" ht="0.75" customHeight="1">
      <c r="A52" s="57" t="s">
        <v>202</v>
      </c>
      <c r="B52" s="52"/>
      <c r="C52" s="39" t="s">
        <v>276</v>
      </c>
      <c r="D52" s="46">
        <f>D80+D71</f>
        <v>0</v>
      </c>
      <c r="E52" s="40">
        <f>E80+E71</f>
        <v>0</v>
      </c>
      <c r="F52" s="40">
        <f aca="true" t="shared" si="22" ref="F52:K52">F80+F71</f>
        <v>0</v>
      </c>
      <c r="G52" s="40">
        <f t="shared" si="22"/>
        <v>0</v>
      </c>
      <c r="H52" s="40">
        <f t="shared" si="22"/>
        <v>0</v>
      </c>
      <c r="I52" s="40">
        <f t="shared" si="22"/>
        <v>0</v>
      </c>
      <c r="J52" s="40">
        <f t="shared" si="22"/>
        <v>0</v>
      </c>
      <c r="K52" s="40">
        <f t="shared" si="22"/>
        <v>0</v>
      </c>
      <c r="L52" s="176">
        <f t="shared" si="0"/>
        <v>0</v>
      </c>
    </row>
    <row r="53" spans="1:12" ht="23.25" customHeight="1">
      <c r="A53" s="57" t="s">
        <v>658</v>
      </c>
      <c r="B53" s="52"/>
      <c r="C53" s="39" t="s">
        <v>277</v>
      </c>
      <c r="D53" s="46">
        <f aca="true" t="shared" si="23" ref="D53:K53">D54</f>
        <v>20781</v>
      </c>
      <c r="E53" s="46">
        <f t="shared" si="23"/>
        <v>20781</v>
      </c>
      <c r="F53" s="46">
        <f t="shared" si="23"/>
        <v>12121</v>
      </c>
      <c r="G53" s="40">
        <f t="shared" si="23"/>
        <v>0</v>
      </c>
      <c r="H53" s="40">
        <f t="shared" si="23"/>
        <v>0</v>
      </c>
      <c r="I53" s="40">
        <f t="shared" si="23"/>
        <v>12121</v>
      </c>
      <c r="J53" s="40">
        <f t="shared" si="23"/>
        <v>8660</v>
      </c>
      <c r="K53" s="40">
        <f t="shared" si="23"/>
        <v>8660</v>
      </c>
      <c r="L53" s="176"/>
    </row>
    <row r="54" spans="1:12" ht="21" customHeight="1">
      <c r="A54" s="57" t="s">
        <v>177</v>
      </c>
      <c r="B54" s="52"/>
      <c r="C54" s="39" t="s">
        <v>276</v>
      </c>
      <c r="D54" s="46">
        <f aca="true" t="shared" si="24" ref="D54:K54">D102</f>
        <v>20781</v>
      </c>
      <c r="E54" s="46">
        <f t="shared" si="24"/>
        <v>20781</v>
      </c>
      <c r="F54" s="46">
        <f t="shared" si="24"/>
        <v>12121</v>
      </c>
      <c r="G54" s="40">
        <f t="shared" si="24"/>
        <v>0</v>
      </c>
      <c r="H54" s="40">
        <f t="shared" si="24"/>
        <v>0</v>
      </c>
      <c r="I54" s="40">
        <f t="shared" si="24"/>
        <v>12121</v>
      </c>
      <c r="J54" s="40">
        <f t="shared" si="24"/>
        <v>8660</v>
      </c>
      <c r="K54" s="40">
        <f t="shared" si="24"/>
        <v>8660</v>
      </c>
      <c r="L54" s="176"/>
    </row>
    <row r="55" spans="1:12" ht="24.75" customHeight="1">
      <c r="A55" s="57" t="s">
        <v>218</v>
      </c>
      <c r="B55" s="52"/>
      <c r="C55" s="39" t="s">
        <v>164</v>
      </c>
      <c r="D55" s="46">
        <f aca="true" t="shared" si="25" ref="D55:K55">D56+D57</f>
        <v>113416414.61</v>
      </c>
      <c r="E55" s="46">
        <f t="shared" si="25"/>
        <v>113416414.61</v>
      </c>
      <c r="F55" s="46">
        <f t="shared" si="25"/>
        <v>105380456.61</v>
      </c>
      <c r="G55" s="40">
        <f t="shared" si="25"/>
        <v>0</v>
      </c>
      <c r="H55" s="40">
        <f t="shared" si="25"/>
        <v>0</v>
      </c>
      <c r="I55" s="46">
        <f t="shared" si="25"/>
        <v>105380456.61</v>
      </c>
      <c r="J55" s="46">
        <f t="shared" si="25"/>
        <v>8035958</v>
      </c>
      <c r="K55" s="46">
        <f t="shared" si="25"/>
        <v>8035958</v>
      </c>
      <c r="L55" s="176">
        <f t="shared" si="0"/>
        <v>8035958</v>
      </c>
    </row>
    <row r="56" spans="1:12" ht="45" customHeight="1">
      <c r="A56" s="58" t="s">
        <v>172</v>
      </c>
      <c r="B56" s="52"/>
      <c r="C56" s="39" t="s">
        <v>566</v>
      </c>
      <c r="D56" s="46">
        <f>E56</f>
        <v>113343714.61</v>
      </c>
      <c r="E56" s="46">
        <f>E73+E67+E77+E82+E63+E88</f>
        <v>113343714.61</v>
      </c>
      <c r="F56" s="46">
        <f>F73+F67+F77+F82+F63+F88</f>
        <v>105307756.61</v>
      </c>
      <c r="G56" s="40">
        <f>G73+G67+G77+G82+G63</f>
        <v>0</v>
      </c>
      <c r="H56" s="40">
        <f>H73+H67+H77+H82+H63</f>
        <v>0</v>
      </c>
      <c r="I56" s="46">
        <f>I73+I67+I77+I82+I63+I88</f>
        <v>105307756.61</v>
      </c>
      <c r="J56" s="46">
        <f>J73+J67+J77+J82+J63+J88</f>
        <v>8035958</v>
      </c>
      <c r="K56" s="46">
        <f>K73+K67+K77+K82+K63+K88</f>
        <v>8035958</v>
      </c>
      <c r="L56" s="176">
        <f t="shared" si="0"/>
        <v>8035958</v>
      </c>
    </row>
    <row r="57" spans="1:12" ht="12.75">
      <c r="A57" s="58" t="s">
        <v>177</v>
      </c>
      <c r="B57" s="52"/>
      <c r="C57" s="39" t="s">
        <v>567</v>
      </c>
      <c r="D57" s="46">
        <f>D91+D85+D99+D95</f>
        <v>72700</v>
      </c>
      <c r="E57" s="46">
        <f>E91+E85+E99+E95</f>
        <v>72700</v>
      </c>
      <c r="F57" s="46">
        <f>F91</f>
        <v>72700</v>
      </c>
      <c r="G57" s="46">
        <f>G91+G85+G88+G99+G95+G102</f>
        <v>0</v>
      </c>
      <c r="H57" s="46">
        <f>H91+H85+H88+H99+H95+H102</f>
        <v>0</v>
      </c>
      <c r="I57" s="46">
        <f>I91</f>
        <v>72700</v>
      </c>
      <c r="J57" s="46">
        <f>J91+J85+J99+J95</f>
        <v>0</v>
      </c>
      <c r="K57" s="46">
        <f>K91+K85+K99+K95</f>
        <v>0</v>
      </c>
      <c r="L57" s="176">
        <f t="shared" si="0"/>
        <v>0</v>
      </c>
    </row>
    <row r="58" spans="1:12" ht="0.75" customHeight="1">
      <c r="A58" s="119"/>
      <c r="B58" s="51"/>
      <c r="C58" s="39"/>
      <c r="D58" s="46"/>
      <c r="E58" s="40">
        <f>E59</f>
        <v>0</v>
      </c>
      <c r="F58" s="40">
        <f aca="true" t="shared" si="26" ref="F58:K58">F59</f>
        <v>0</v>
      </c>
      <c r="G58" s="40">
        <f t="shared" si="26"/>
        <v>0</v>
      </c>
      <c r="H58" s="40">
        <f t="shared" si="26"/>
        <v>0</v>
      </c>
      <c r="I58" s="40">
        <f t="shared" si="26"/>
        <v>0</v>
      </c>
      <c r="J58" s="40">
        <f t="shared" si="26"/>
        <v>0</v>
      </c>
      <c r="K58" s="40">
        <f t="shared" si="26"/>
        <v>0</v>
      </c>
      <c r="L58" s="176">
        <f t="shared" si="0"/>
        <v>0</v>
      </c>
    </row>
    <row r="59" spans="1:12" ht="12.75" hidden="1">
      <c r="A59" s="57"/>
      <c r="B59" s="52"/>
      <c r="C59" s="39"/>
      <c r="D59" s="46"/>
      <c r="E59" s="40"/>
      <c r="F59" s="40">
        <v>0</v>
      </c>
      <c r="G59" s="40">
        <v>0</v>
      </c>
      <c r="H59" s="40">
        <v>0</v>
      </c>
      <c r="I59" s="46">
        <f>F59</f>
        <v>0</v>
      </c>
      <c r="J59" s="40">
        <f>D59-I59</f>
        <v>0</v>
      </c>
      <c r="K59" s="40">
        <f>E59-I59</f>
        <v>0</v>
      </c>
      <c r="L59" s="176">
        <f t="shared" si="0"/>
        <v>0</v>
      </c>
    </row>
    <row r="60" spans="1:12" ht="12.75" hidden="1">
      <c r="A60" s="58"/>
      <c r="B60" s="52"/>
      <c r="C60" s="39"/>
      <c r="D60" s="46"/>
      <c r="E60" s="40"/>
      <c r="F60" s="40">
        <v>0</v>
      </c>
      <c r="G60" s="40">
        <v>0</v>
      </c>
      <c r="H60" s="40">
        <v>0</v>
      </c>
      <c r="I60" s="46">
        <f>F60</f>
        <v>0</v>
      </c>
      <c r="J60" s="40">
        <f>D60-I60</f>
        <v>0</v>
      </c>
      <c r="K60" s="40">
        <f>E60-I60</f>
        <v>0</v>
      </c>
      <c r="L60" s="176">
        <f t="shared" si="0"/>
        <v>0</v>
      </c>
    </row>
    <row r="61" spans="1:12" ht="32.25" customHeight="1">
      <c r="A61" s="119" t="s">
        <v>173</v>
      </c>
      <c r="B61" s="51"/>
      <c r="C61" s="39" t="s">
        <v>389</v>
      </c>
      <c r="D61" s="46">
        <f>D62</f>
        <v>6067249</v>
      </c>
      <c r="E61" s="40">
        <f aca="true" t="shared" si="27" ref="E61:K62">E62</f>
        <v>6067249</v>
      </c>
      <c r="F61" s="40">
        <f t="shared" si="27"/>
        <v>6067249</v>
      </c>
      <c r="G61" s="40">
        <f t="shared" si="27"/>
        <v>0</v>
      </c>
      <c r="H61" s="40">
        <f t="shared" si="27"/>
        <v>0</v>
      </c>
      <c r="I61" s="46">
        <f t="shared" si="27"/>
        <v>6067249</v>
      </c>
      <c r="J61" s="40">
        <f>J62</f>
        <v>0</v>
      </c>
      <c r="K61" s="40">
        <f t="shared" si="27"/>
        <v>0</v>
      </c>
      <c r="L61" s="176">
        <f t="shared" si="0"/>
        <v>0</v>
      </c>
    </row>
    <row r="62" spans="1:12" ht="22.5" customHeight="1">
      <c r="A62" s="57" t="s">
        <v>218</v>
      </c>
      <c r="B62" s="52"/>
      <c r="C62" s="39" t="s">
        <v>384</v>
      </c>
      <c r="D62" s="46">
        <f>D63</f>
        <v>6067249</v>
      </c>
      <c r="E62" s="40">
        <f t="shared" si="27"/>
        <v>6067249</v>
      </c>
      <c r="F62" s="40">
        <f t="shared" si="27"/>
        <v>6067249</v>
      </c>
      <c r="G62" s="40">
        <f t="shared" si="27"/>
        <v>0</v>
      </c>
      <c r="H62" s="40">
        <f t="shared" si="27"/>
        <v>0</v>
      </c>
      <c r="I62" s="46">
        <f t="shared" si="27"/>
        <v>6067249</v>
      </c>
      <c r="J62" s="40">
        <f t="shared" si="27"/>
        <v>0</v>
      </c>
      <c r="K62" s="40">
        <f t="shared" si="27"/>
        <v>0</v>
      </c>
      <c r="L62" s="176">
        <f t="shared" si="0"/>
        <v>0</v>
      </c>
    </row>
    <row r="63" spans="1:12" ht="44.25" customHeight="1">
      <c r="A63" s="58" t="s">
        <v>386</v>
      </c>
      <c r="B63" s="52"/>
      <c r="C63" s="39" t="s">
        <v>383</v>
      </c>
      <c r="D63" s="46">
        <f>E63</f>
        <v>6067249</v>
      </c>
      <c r="E63" s="40">
        <v>6067249</v>
      </c>
      <c r="F63" s="40">
        <v>6067249</v>
      </c>
      <c r="G63" s="40">
        <v>0</v>
      </c>
      <c r="H63" s="40">
        <v>0</v>
      </c>
      <c r="I63" s="46">
        <v>6067249</v>
      </c>
      <c r="J63" s="40">
        <f>D63-I63</f>
        <v>0</v>
      </c>
      <c r="K63" s="40">
        <f>E63-I63</f>
        <v>0</v>
      </c>
      <c r="L63" s="176">
        <f t="shared" si="0"/>
        <v>0</v>
      </c>
    </row>
    <row r="64" spans="1:12" ht="0.75" customHeight="1">
      <c r="A64" s="58"/>
      <c r="B64" s="52"/>
      <c r="C64" s="121"/>
      <c r="D64" s="46"/>
      <c r="E64" s="40"/>
      <c r="F64" s="40"/>
      <c r="G64" s="40"/>
      <c r="H64" s="40"/>
      <c r="I64" s="46"/>
      <c r="J64" s="40"/>
      <c r="K64" s="40"/>
      <c r="L64" s="176">
        <f t="shared" si="0"/>
        <v>0</v>
      </c>
    </row>
    <row r="65" spans="1:12" ht="32.25" customHeight="1">
      <c r="A65" s="119" t="s">
        <v>173</v>
      </c>
      <c r="B65" s="51"/>
      <c r="C65" s="39" t="s">
        <v>390</v>
      </c>
      <c r="D65" s="46">
        <f>D66</f>
        <v>18842996</v>
      </c>
      <c r="E65" s="40">
        <f aca="true" t="shared" si="28" ref="E65:K66">E66</f>
        <v>18842996</v>
      </c>
      <c r="F65" s="40">
        <f t="shared" si="28"/>
        <v>18842996</v>
      </c>
      <c r="G65" s="40">
        <f t="shared" si="28"/>
        <v>0</v>
      </c>
      <c r="H65" s="40">
        <f t="shared" si="28"/>
        <v>0</v>
      </c>
      <c r="I65" s="46">
        <f t="shared" si="28"/>
        <v>18842996</v>
      </c>
      <c r="J65" s="40">
        <f t="shared" si="28"/>
        <v>0</v>
      </c>
      <c r="K65" s="40">
        <f t="shared" si="28"/>
        <v>0</v>
      </c>
      <c r="L65" s="176">
        <f t="shared" si="0"/>
        <v>0</v>
      </c>
    </row>
    <row r="66" spans="1:12" ht="22.5" customHeight="1">
      <c r="A66" s="57" t="s">
        <v>218</v>
      </c>
      <c r="B66" s="52"/>
      <c r="C66" s="39" t="s">
        <v>391</v>
      </c>
      <c r="D66" s="46">
        <f>D67</f>
        <v>18842996</v>
      </c>
      <c r="E66" s="40">
        <f t="shared" si="28"/>
        <v>18842996</v>
      </c>
      <c r="F66" s="40">
        <f t="shared" si="28"/>
        <v>18842996</v>
      </c>
      <c r="G66" s="40">
        <f t="shared" si="28"/>
        <v>0</v>
      </c>
      <c r="H66" s="40">
        <f t="shared" si="28"/>
        <v>0</v>
      </c>
      <c r="I66" s="46">
        <f t="shared" si="28"/>
        <v>18842996</v>
      </c>
      <c r="J66" s="40">
        <f t="shared" si="28"/>
        <v>0</v>
      </c>
      <c r="K66" s="40">
        <f t="shared" si="28"/>
        <v>0</v>
      </c>
      <c r="L66" s="176">
        <f t="shared" si="0"/>
        <v>0</v>
      </c>
    </row>
    <row r="67" spans="1:12" ht="48.75" customHeight="1">
      <c r="A67" s="58" t="s">
        <v>386</v>
      </c>
      <c r="B67" s="52"/>
      <c r="C67" s="39" t="s">
        <v>392</v>
      </c>
      <c r="D67" s="46">
        <f>E67</f>
        <v>18842996</v>
      </c>
      <c r="E67" s="40">
        <v>18842996</v>
      </c>
      <c r="F67" s="40">
        <v>18842996</v>
      </c>
      <c r="G67" s="40">
        <v>0</v>
      </c>
      <c r="H67" s="40">
        <v>0</v>
      </c>
      <c r="I67" s="46">
        <v>18842996</v>
      </c>
      <c r="J67" s="40">
        <f>D67-I67</f>
        <v>0</v>
      </c>
      <c r="K67" s="40">
        <f>E67-I67</f>
        <v>0</v>
      </c>
      <c r="L67" s="176">
        <f t="shared" si="0"/>
        <v>0</v>
      </c>
    </row>
    <row r="68" spans="1:12" ht="0.75" customHeight="1">
      <c r="A68" s="58"/>
      <c r="B68" s="52"/>
      <c r="C68" s="121"/>
      <c r="D68" s="46"/>
      <c r="E68" s="40"/>
      <c r="F68" s="40"/>
      <c r="G68" s="40"/>
      <c r="H68" s="40"/>
      <c r="I68" s="46"/>
      <c r="J68" s="40"/>
      <c r="K68" s="40"/>
      <c r="L68" s="176">
        <f t="shared" si="0"/>
        <v>0</v>
      </c>
    </row>
    <row r="69" spans="1:12" ht="41.25" customHeight="1">
      <c r="A69" s="119" t="s">
        <v>323</v>
      </c>
      <c r="B69" s="51"/>
      <c r="C69" s="39" t="s">
        <v>388</v>
      </c>
      <c r="D69" s="46">
        <f>D72+D70</f>
        <v>15909600</v>
      </c>
      <c r="E69" s="40">
        <f>E72+E70</f>
        <v>15909600</v>
      </c>
      <c r="F69" s="40">
        <f aca="true" t="shared" si="29" ref="F69:K69">F72+F70</f>
        <v>14118942</v>
      </c>
      <c r="G69" s="40">
        <f t="shared" si="29"/>
        <v>0</v>
      </c>
      <c r="H69" s="40">
        <f t="shared" si="29"/>
        <v>0</v>
      </c>
      <c r="I69" s="46">
        <f t="shared" si="29"/>
        <v>14118942</v>
      </c>
      <c r="J69" s="40">
        <f t="shared" si="29"/>
        <v>1790658</v>
      </c>
      <c r="K69" s="40">
        <f t="shared" si="29"/>
        <v>1790658</v>
      </c>
      <c r="L69" s="176">
        <f t="shared" si="0"/>
        <v>1790658</v>
      </c>
    </row>
    <row r="70" spans="1:12" ht="12.75" hidden="1">
      <c r="A70" s="57" t="s">
        <v>214</v>
      </c>
      <c r="B70" s="52"/>
      <c r="C70" s="39" t="s">
        <v>366</v>
      </c>
      <c r="D70" s="46">
        <f>E70</f>
        <v>0</v>
      </c>
      <c r="E70" s="40">
        <f aca="true" t="shared" si="30" ref="E70:K70">E71</f>
        <v>0</v>
      </c>
      <c r="F70" s="40">
        <f>F71</f>
        <v>0</v>
      </c>
      <c r="G70" s="40">
        <f t="shared" si="30"/>
        <v>0</v>
      </c>
      <c r="H70" s="40">
        <f t="shared" si="30"/>
        <v>0</v>
      </c>
      <c r="I70" s="46">
        <f t="shared" si="30"/>
        <v>0</v>
      </c>
      <c r="J70" s="40">
        <f t="shared" si="30"/>
        <v>0</v>
      </c>
      <c r="K70" s="40">
        <f t="shared" si="30"/>
        <v>0</v>
      </c>
      <c r="L70" s="176">
        <f t="shared" si="0"/>
        <v>0</v>
      </c>
    </row>
    <row r="71" spans="1:12" ht="33.75" hidden="1">
      <c r="A71" s="58" t="s">
        <v>202</v>
      </c>
      <c r="B71" s="52"/>
      <c r="C71" s="39" t="s">
        <v>365</v>
      </c>
      <c r="D71" s="46">
        <f>E71</f>
        <v>0</v>
      </c>
      <c r="E71" s="40">
        <v>0</v>
      </c>
      <c r="F71" s="40">
        <v>0</v>
      </c>
      <c r="G71" s="40">
        <v>0</v>
      </c>
      <c r="H71" s="40">
        <v>0</v>
      </c>
      <c r="I71" s="46">
        <f>F71</f>
        <v>0</v>
      </c>
      <c r="J71" s="40">
        <f>D71-I71</f>
        <v>0</v>
      </c>
      <c r="K71" s="40">
        <f>E71-I71</f>
        <v>0</v>
      </c>
      <c r="L71" s="176">
        <f t="shared" si="0"/>
        <v>0</v>
      </c>
    </row>
    <row r="72" spans="1:12" ht="27.75" customHeight="1">
      <c r="A72" s="57" t="s">
        <v>218</v>
      </c>
      <c r="B72" s="52"/>
      <c r="C72" s="39" t="s">
        <v>385</v>
      </c>
      <c r="D72" s="46">
        <f>E72</f>
        <v>15909600</v>
      </c>
      <c r="E72" s="40">
        <f>E73</f>
        <v>15909600</v>
      </c>
      <c r="F72" s="40">
        <f aca="true" t="shared" si="31" ref="F72:K72">F73</f>
        <v>14118942</v>
      </c>
      <c r="G72" s="40">
        <f t="shared" si="31"/>
        <v>0</v>
      </c>
      <c r="H72" s="40">
        <f t="shared" si="31"/>
        <v>0</v>
      </c>
      <c r="I72" s="46">
        <f t="shared" si="31"/>
        <v>14118942</v>
      </c>
      <c r="J72" s="40">
        <f t="shared" si="31"/>
        <v>1790658</v>
      </c>
      <c r="K72" s="40">
        <f t="shared" si="31"/>
        <v>1790658</v>
      </c>
      <c r="L72" s="176">
        <f t="shared" si="0"/>
        <v>1790658</v>
      </c>
    </row>
    <row r="73" spans="1:12" ht="48" customHeight="1">
      <c r="A73" s="58" t="s">
        <v>386</v>
      </c>
      <c r="B73" s="52"/>
      <c r="C73" s="39" t="s">
        <v>387</v>
      </c>
      <c r="D73" s="46">
        <f>E73</f>
        <v>15909600</v>
      </c>
      <c r="E73" s="40">
        <v>15909600</v>
      </c>
      <c r="F73" s="40">
        <v>14118942</v>
      </c>
      <c r="G73" s="40">
        <v>0</v>
      </c>
      <c r="H73" s="40">
        <v>0</v>
      </c>
      <c r="I73" s="46">
        <v>14118942</v>
      </c>
      <c r="J73" s="40">
        <f>D73-I73</f>
        <v>1790658</v>
      </c>
      <c r="K73" s="40">
        <f>E73-I73</f>
        <v>1790658</v>
      </c>
      <c r="L73" s="176">
        <f t="shared" si="0"/>
        <v>1790658</v>
      </c>
    </row>
    <row r="74" spans="1:12" ht="12.75" hidden="1">
      <c r="A74" s="58"/>
      <c r="B74" s="52"/>
      <c r="C74" s="39"/>
      <c r="D74" s="46"/>
      <c r="E74" s="40"/>
      <c r="F74" s="40"/>
      <c r="G74" s="40"/>
      <c r="H74" s="40"/>
      <c r="I74" s="46"/>
      <c r="J74" s="40"/>
      <c r="K74" s="40"/>
      <c r="L74" s="176">
        <f t="shared" si="0"/>
        <v>0</v>
      </c>
    </row>
    <row r="75" spans="1:12" ht="42" hidden="1">
      <c r="A75" s="119" t="s">
        <v>175</v>
      </c>
      <c r="B75" s="51"/>
      <c r="C75" s="55" t="s">
        <v>115</v>
      </c>
      <c r="D75" s="113">
        <f aca="true" t="shared" si="32" ref="D75:K75">D76</f>
        <v>0</v>
      </c>
      <c r="E75" s="56">
        <f t="shared" si="32"/>
        <v>0</v>
      </c>
      <c r="F75" s="56">
        <f t="shared" si="32"/>
        <v>0</v>
      </c>
      <c r="G75" s="56">
        <f t="shared" si="32"/>
        <v>0</v>
      </c>
      <c r="H75" s="56">
        <f t="shared" si="32"/>
        <v>0</v>
      </c>
      <c r="I75" s="113">
        <f t="shared" si="32"/>
        <v>0</v>
      </c>
      <c r="J75" s="56">
        <f t="shared" si="32"/>
        <v>0</v>
      </c>
      <c r="K75" s="56">
        <f t="shared" si="32"/>
        <v>0</v>
      </c>
      <c r="L75" s="176">
        <f t="shared" si="0"/>
        <v>0</v>
      </c>
    </row>
    <row r="76" spans="1:12" ht="22.5" hidden="1">
      <c r="A76" s="57" t="s">
        <v>218</v>
      </c>
      <c r="B76" s="51"/>
      <c r="C76" s="39" t="s">
        <v>224</v>
      </c>
      <c r="D76" s="46">
        <f aca="true" t="shared" si="33" ref="D76:D90">E76</f>
        <v>0</v>
      </c>
      <c r="E76" s="40">
        <f aca="true" t="shared" si="34" ref="E76:K76">E77</f>
        <v>0</v>
      </c>
      <c r="F76" s="40">
        <f t="shared" si="34"/>
        <v>0</v>
      </c>
      <c r="G76" s="40">
        <f t="shared" si="34"/>
        <v>0</v>
      </c>
      <c r="H76" s="40">
        <f t="shared" si="34"/>
        <v>0</v>
      </c>
      <c r="I76" s="46">
        <f t="shared" si="34"/>
        <v>0</v>
      </c>
      <c r="J76" s="40">
        <f t="shared" si="34"/>
        <v>0</v>
      </c>
      <c r="K76" s="40">
        <f t="shared" si="34"/>
        <v>0</v>
      </c>
      <c r="L76" s="176">
        <f t="shared" si="0"/>
        <v>0</v>
      </c>
    </row>
    <row r="77" spans="1:12" ht="45" hidden="1">
      <c r="A77" s="58" t="s">
        <v>174</v>
      </c>
      <c r="B77" s="51"/>
      <c r="C77" s="39" t="s">
        <v>116</v>
      </c>
      <c r="D77" s="46">
        <f t="shared" si="33"/>
        <v>0</v>
      </c>
      <c r="E77" s="40">
        <v>0</v>
      </c>
      <c r="F77" s="40">
        <v>0</v>
      </c>
      <c r="G77" s="40">
        <v>0</v>
      </c>
      <c r="H77" s="40">
        <v>0</v>
      </c>
      <c r="I77" s="46">
        <f>F77</f>
        <v>0</v>
      </c>
      <c r="J77" s="40">
        <f>D77-I77</f>
        <v>0</v>
      </c>
      <c r="K77" s="40">
        <f>E77-I77</f>
        <v>0</v>
      </c>
      <c r="L77" s="176">
        <f t="shared" si="0"/>
        <v>0</v>
      </c>
    </row>
    <row r="78" spans="1:12" ht="20.25" customHeight="1">
      <c r="A78" s="119" t="s">
        <v>324</v>
      </c>
      <c r="B78" s="51"/>
      <c r="C78" s="55" t="s">
        <v>393</v>
      </c>
      <c r="D78" s="113">
        <f aca="true" t="shared" si="35" ref="D78:K78">D79+D81</f>
        <v>72421519</v>
      </c>
      <c r="E78" s="56">
        <f t="shared" si="35"/>
        <v>72421519</v>
      </c>
      <c r="F78" s="56">
        <f t="shared" si="35"/>
        <v>66176219</v>
      </c>
      <c r="G78" s="56">
        <f t="shared" si="35"/>
        <v>0</v>
      </c>
      <c r="H78" s="56">
        <f t="shared" si="35"/>
        <v>0</v>
      </c>
      <c r="I78" s="113">
        <f t="shared" si="35"/>
        <v>66176219</v>
      </c>
      <c r="J78" s="56">
        <f t="shared" si="35"/>
        <v>6245300</v>
      </c>
      <c r="K78" s="56">
        <f t="shared" si="35"/>
        <v>6245300</v>
      </c>
      <c r="L78" s="176">
        <f t="shared" si="0"/>
        <v>6245300</v>
      </c>
    </row>
    <row r="79" spans="1:12" ht="12.75" hidden="1">
      <c r="A79" s="57" t="s">
        <v>214</v>
      </c>
      <c r="B79" s="52"/>
      <c r="C79" s="39" t="s">
        <v>394</v>
      </c>
      <c r="D79" s="46">
        <f>E79</f>
        <v>0</v>
      </c>
      <c r="E79" s="40">
        <f>E80</f>
        <v>0</v>
      </c>
      <c r="F79" s="40">
        <f aca="true" t="shared" si="36" ref="F79:K79">F80</f>
        <v>0</v>
      </c>
      <c r="G79" s="40">
        <f t="shared" si="36"/>
        <v>0</v>
      </c>
      <c r="H79" s="40">
        <f t="shared" si="36"/>
        <v>0</v>
      </c>
      <c r="I79" s="46">
        <f t="shared" si="36"/>
        <v>0</v>
      </c>
      <c r="J79" s="40">
        <f t="shared" si="36"/>
        <v>0</v>
      </c>
      <c r="K79" s="40">
        <f t="shared" si="36"/>
        <v>0</v>
      </c>
      <c r="L79" s="176">
        <f t="shared" si="0"/>
        <v>0</v>
      </c>
    </row>
    <row r="80" spans="1:12" ht="33.75" hidden="1">
      <c r="A80" s="58" t="s">
        <v>202</v>
      </c>
      <c r="B80" s="52"/>
      <c r="C80" s="39" t="s">
        <v>395</v>
      </c>
      <c r="D80" s="46">
        <f>E80</f>
        <v>0</v>
      </c>
      <c r="E80" s="40"/>
      <c r="F80" s="40"/>
      <c r="G80" s="40">
        <v>0</v>
      </c>
      <c r="H80" s="40">
        <v>0</v>
      </c>
      <c r="I80" s="46">
        <f>F80</f>
        <v>0</v>
      </c>
      <c r="J80" s="40">
        <f>D80-I80</f>
        <v>0</v>
      </c>
      <c r="K80" s="40">
        <f>E80-I80</f>
        <v>0</v>
      </c>
      <c r="L80" s="176">
        <f t="shared" si="0"/>
        <v>0</v>
      </c>
    </row>
    <row r="81" spans="1:12" ht="24.75" customHeight="1">
      <c r="A81" s="57" t="s">
        <v>218</v>
      </c>
      <c r="B81" s="51"/>
      <c r="C81" s="39" t="s">
        <v>396</v>
      </c>
      <c r="D81" s="46">
        <f t="shared" si="33"/>
        <v>72421519</v>
      </c>
      <c r="E81" s="40">
        <f aca="true" t="shared" si="37" ref="E81:K81">E82</f>
        <v>72421519</v>
      </c>
      <c r="F81" s="40">
        <f t="shared" si="37"/>
        <v>66176219</v>
      </c>
      <c r="G81" s="40">
        <f t="shared" si="37"/>
        <v>0</v>
      </c>
      <c r="H81" s="40">
        <f t="shared" si="37"/>
        <v>0</v>
      </c>
      <c r="I81" s="46">
        <f t="shared" si="37"/>
        <v>66176219</v>
      </c>
      <c r="J81" s="40">
        <f t="shared" si="37"/>
        <v>6245300</v>
      </c>
      <c r="K81" s="40">
        <f t="shared" si="37"/>
        <v>6245300</v>
      </c>
      <c r="L81" s="176">
        <f aca="true" t="shared" si="38" ref="L81:L144">E81-I81</f>
        <v>6245300</v>
      </c>
    </row>
    <row r="82" spans="1:12" ht="45" customHeight="1">
      <c r="A82" s="58" t="s">
        <v>386</v>
      </c>
      <c r="B82" s="51"/>
      <c r="C82" s="39" t="s">
        <v>397</v>
      </c>
      <c r="D82" s="46">
        <f t="shared" si="33"/>
        <v>72421519</v>
      </c>
      <c r="E82" s="40">
        <v>72421519</v>
      </c>
      <c r="F82" s="40">
        <v>66176219</v>
      </c>
      <c r="G82" s="40">
        <v>0</v>
      </c>
      <c r="H82" s="40">
        <v>0</v>
      </c>
      <c r="I82" s="46">
        <f>F82</f>
        <v>66176219</v>
      </c>
      <c r="J82" s="40">
        <f>D82-I82</f>
        <v>6245300</v>
      </c>
      <c r="K82" s="40">
        <f>E82-I82</f>
        <v>6245300</v>
      </c>
      <c r="L82" s="176">
        <f t="shared" si="38"/>
        <v>6245300</v>
      </c>
    </row>
    <row r="83" spans="1:12" ht="42" hidden="1">
      <c r="A83" s="119" t="s">
        <v>106</v>
      </c>
      <c r="B83" s="51"/>
      <c r="C83" s="55" t="s">
        <v>304</v>
      </c>
      <c r="D83" s="113">
        <f t="shared" si="33"/>
        <v>0</v>
      </c>
      <c r="E83" s="56">
        <f aca="true" t="shared" si="39" ref="E83:K83">E84</f>
        <v>0</v>
      </c>
      <c r="F83" s="56">
        <f t="shared" si="39"/>
        <v>0</v>
      </c>
      <c r="G83" s="56">
        <f t="shared" si="39"/>
        <v>0</v>
      </c>
      <c r="H83" s="56">
        <f t="shared" si="39"/>
        <v>0</v>
      </c>
      <c r="I83" s="113">
        <f t="shared" si="39"/>
        <v>0</v>
      </c>
      <c r="J83" s="56">
        <f t="shared" si="39"/>
        <v>0</v>
      </c>
      <c r="K83" s="56">
        <f t="shared" si="39"/>
        <v>0</v>
      </c>
      <c r="L83" s="176">
        <f t="shared" si="38"/>
        <v>0</v>
      </c>
    </row>
    <row r="84" spans="1:12" ht="22.5" hidden="1">
      <c r="A84" s="57" t="s">
        <v>218</v>
      </c>
      <c r="B84" s="51"/>
      <c r="C84" s="55" t="s">
        <v>303</v>
      </c>
      <c r="D84" s="113">
        <f t="shared" si="33"/>
        <v>0</v>
      </c>
      <c r="E84" s="56">
        <f>E85</f>
        <v>0</v>
      </c>
      <c r="F84" s="56">
        <f aca="true" t="shared" si="40" ref="F84:K84">F85</f>
        <v>0</v>
      </c>
      <c r="G84" s="56">
        <f t="shared" si="40"/>
        <v>0</v>
      </c>
      <c r="H84" s="56">
        <f t="shared" si="40"/>
        <v>0</v>
      </c>
      <c r="I84" s="113">
        <f t="shared" si="40"/>
        <v>0</v>
      </c>
      <c r="J84" s="56">
        <f t="shared" si="40"/>
        <v>0</v>
      </c>
      <c r="K84" s="56">
        <f t="shared" si="40"/>
        <v>0</v>
      </c>
      <c r="L84" s="176">
        <f t="shared" si="38"/>
        <v>0</v>
      </c>
    </row>
    <row r="85" spans="1:12" ht="45" hidden="1">
      <c r="A85" s="58" t="s">
        <v>174</v>
      </c>
      <c r="B85" s="51"/>
      <c r="C85" s="55" t="s">
        <v>302</v>
      </c>
      <c r="D85" s="113">
        <f t="shared" si="33"/>
        <v>0</v>
      </c>
      <c r="E85" s="56">
        <v>0</v>
      </c>
      <c r="F85" s="56">
        <v>0</v>
      </c>
      <c r="G85" s="56">
        <v>0</v>
      </c>
      <c r="H85" s="56">
        <v>0</v>
      </c>
      <c r="I85" s="113">
        <f>F85</f>
        <v>0</v>
      </c>
      <c r="J85" s="56">
        <f>D85-I85</f>
        <v>0</v>
      </c>
      <c r="K85" s="56">
        <f>E85-I85</f>
        <v>0</v>
      </c>
      <c r="L85" s="176">
        <f t="shared" si="38"/>
        <v>0</v>
      </c>
    </row>
    <row r="86" spans="1:12" ht="24" customHeight="1">
      <c r="A86" s="119" t="s">
        <v>324</v>
      </c>
      <c r="B86" s="51"/>
      <c r="C86" s="55" t="s">
        <v>643</v>
      </c>
      <c r="D86" s="113">
        <f>E86</f>
        <v>102350.61</v>
      </c>
      <c r="E86" s="56">
        <f aca="true" t="shared" si="41" ref="E86:K86">E87</f>
        <v>102350.61</v>
      </c>
      <c r="F86" s="56">
        <f t="shared" si="41"/>
        <v>102350.61</v>
      </c>
      <c r="G86" s="56">
        <f t="shared" si="41"/>
        <v>0</v>
      </c>
      <c r="H86" s="56">
        <f t="shared" si="41"/>
        <v>0</v>
      </c>
      <c r="I86" s="113">
        <f t="shared" si="41"/>
        <v>102350.61</v>
      </c>
      <c r="J86" s="56">
        <f t="shared" si="41"/>
        <v>0</v>
      </c>
      <c r="K86" s="56">
        <f t="shared" si="41"/>
        <v>0</v>
      </c>
      <c r="L86" s="176">
        <f t="shared" si="38"/>
        <v>0</v>
      </c>
    </row>
    <row r="87" spans="1:12" ht="23.25" customHeight="1">
      <c r="A87" s="57" t="s">
        <v>218</v>
      </c>
      <c r="B87" s="51"/>
      <c r="C87" s="55" t="s">
        <v>644</v>
      </c>
      <c r="D87" s="113">
        <f>E87</f>
        <v>102350.61</v>
      </c>
      <c r="E87" s="56">
        <f>E88</f>
        <v>102350.61</v>
      </c>
      <c r="F87" s="56">
        <f aca="true" t="shared" si="42" ref="F87:K87">F88</f>
        <v>102350.61</v>
      </c>
      <c r="G87" s="56">
        <f t="shared" si="42"/>
        <v>0</v>
      </c>
      <c r="H87" s="56">
        <f t="shared" si="42"/>
        <v>0</v>
      </c>
      <c r="I87" s="113">
        <f t="shared" si="42"/>
        <v>102350.61</v>
      </c>
      <c r="J87" s="56">
        <f t="shared" si="42"/>
        <v>0</v>
      </c>
      <c r="K87" s="56">
        <f t="shared" si="42"/>
        <v>0</v>
      </c>
      <c r="L87" s="176">
        <f t="shared" si="38"/>
        <v>0</v>
      </c>
    </row>
    <row r="88" spans="1:12" ht="48" customHeight="1">
      <c r="A88" s="58" t="s">
        <v>386</v>
      </c>
      <c r="B88" s="51"/>
      <c r="C88" s="39" t="s">
        <v>645</v>
      </c>
      <c r="D88" s="46">
        <f>E88</f>
        <v>102350.61</v>
      </c>
      <c r="E88" s="40">
        <v>102350.61</v>
      </c>
      <c r="F88" s="40">
        <v>102350.61</v>
      </c>
      <c r="G88" s="40">
        <v>0</v>
      </c>
      <c r="H88" s="40">
        <v>0</v>
      </c>
      <c r="I88" s="46">
        <v>102350.61</v>
      </c>
      <c r="J88" s="40">
        <f>D88-I88</f>
        <v>0</v>
      </c>
      <c r="K88" s="40">
        <f>E88-I88</f>
        <v>0</v>
      </c>
      <c r="L88" s="176">
        <f t="shared" si="38"/>
        <v>0</v>
      </c>
    </row>
    <row r="89" spans="1:12" ht="31.5" customHeight="1">
      <c r="A89" s="119" t="s">
        <v>186</v>
      </c>
      <c r="B89" s="51"/>
      <c r="C89" s="39" t="s">
        <v>399</v>
      </c>
      <c r="D89" s="46">
        <f t="shared" si="33"/>
        <v>72700</v>
      </c>
      <c r="E89" s="40">
        <f aca="true" t="shared" si="43" ref="E89:K90">E90</f>
        <v>72700</v>
      </c>
      <c r="F89" s="40">
        <f t="shared" si="43"/>
        <v>72700</v>
      </c>
      <c r="G89" s="40">
        <f t="shared" si="43"/>
        <v>0</v>
      </c>
      <c r="H89" s="40">
        <f t="shared" si="43"/>
        <v>0</v>
      </c>
      <c r="I89" s="46">
        <f t="shared" si="43"/>
        <v>72700</v>
      </c>
      <c r="J89" s="40">
        <f t="shared" si="43"/>
        <v>0</v>
      </c>
      <c r="K89" s="40">
        <f t="shared" si="43"/>
        <v>0</v>
      </c>
      <c r="L89" s="176">
        <f t="shared" si="38"/>
        <v>0</v>
      </c>
    </row>
    <row r="90" spans="1:12" ht="24" customHeight="1">
      <c r="A90" s="57" t="s">
        <v>218</v>
      </c>
      <c r="B90" s="51"/>
      <c r="C90" s="39" t="s">
        <v>398</v>
      </c>
      <c r="D90" s="46">
        <f t="shared" si="33"/>
        <v>72700</v>
      </c>
      <c r="E90" s="40">
        <f t="shared" si="43"/>
        <v>72700</v>
      </c>
      <c r="F90" s="40">
        <f t="shared" si="43"/>
        <v>72700</v>
      </c>
      <c r="G90" s="40">
        <f t="shared" si="43"/>
        <v>0</v>
      </c>
      <c r="H90" s="40">
        <f t="shared" si="43"/>
        <v>0</v>
      </c>
      <c r="I90" s="46">
        <f t="shared" si="43"/>
        <v>72700</v>
      </c>
      <c r="J90" s="40">
        <f t="shared" si="43"/>
        <v>0</v>
      </c>
      <c r="K90" s="40">
        <f t="shared" si="43"/>
        <v>0</v>
      </c>
      <c r="L90" s="176">
        <f t="shared" si="38"/>
        <v>0</v>
      </c>
    </row>
    <row r="91" spans="1:12" ht="15.75" customHeight="1">
      <c r="A91" s="58" t="s">
        <v>401</v>
      </c>
      <c r="B91" s="51"/>
      <c r="C91" s="39" t="s">
        <v>400</v>
      </c>
      <c r="D91" s="46">
        <f>E91</f>
        <v>72700</v>
      </c>
      <c r="E91" s="40">
        <v>72700</v>
      </c>
      <c r="F91" s="40">
        <v>72700</v>
      </c>
      <c r="G91" s="40">
        <v>0</v>
      </c>
      <c r="H91" s="40">
        <v>0</v>
      </c>
      <c r="I91" s="46">
        <v>72700</v>
      </c>
      <c r="J91" s="40">
        <f>D91-I91</f>
        <v>0</v>
      </c>
      <c r="K91" s="40">
        <f>E91-I91</f>
        <v>0</v>
      </c>
      <c r="L91" s="176">
        <f t="shared" si="38"/>
        <v>0</v>
      </c>
    </row>
    <row r="92" spans="1:12" ht="7.5" customHeight="1" hidden="1">
      <c r="A92" s="58"/>
      <c r="B92" s="51"/>
      <c r="C92" s="39"/>
      <c r="D92" s="46"/>
      <c r="E92" s="40"/>
      <c r="F92" s="40"/>
      <c r="G92" s="40"/>
      <c r="H92" s="40"/>
      <c r="I92" s="46"/>
      <c r="J92" s="40"/>
      <c r="K92" s="40"/>
      <c r="L92" s="176">
        <f t="shared" si="38"/>
        <v>0</v>
      </c>
    </row>
    <row r="93" spans="1:12" ht="42" hidden="1">
      <c r="A93" s="119" t="s">
        <v>106</v>
      </c>
      <c r="B93" s="51"/>
      <c r="C93" s="39" t="s">
        <v>304</v>
      </c>
      <c r="D93" s="46">
        <f aca="true" t="shared" si="44" ref="D93:K94">D94</f>
        <v>0</v>
      </c>
      <c r="E93" s="40">
        <f t="shared" si="44"/>
        <v>0</v>
      </c>
      <c r="F93" s="40">
        <f t="shared" si="44"/>
        <v>0</v>
      </c>
      <c r="G93" s="40">
        <f t="shared" si="44"/>
        <v>0</v>
      </c>
      <c r="H93" s="40">
        <f t="shared" si="44"/>
        <v>0</v>
      </c>
      <c r="I93" s="46">
        <f t="shared" si="44"/>
        <v>0</v>
      </c>
      <c r="J93" s="40">
        <f t="shared" si="44"/>
        <v>0</v>
      </c>
      <c r="K93" s="40">
        <f t="shared" si="44"/>
        <v>0</v>
      </c>
      <c r="L93" s="176">
        <f t="shared" si="38"/>
        <v>0</v>
      </c>
    </row>
    <row r="94" spans="1:12" ht="22.5" hidden="1">
      <c r="A94" s="57" t="s">
        <v>218</v>
      </c>
      <c r="B94" s="51"/>
      <c r="C94" s="39" t="s">
        <v>303</v>
      </c>
      <c r="D94" s="46">
        <f>D95</f>
        <v>0</v>
      </c>
      <c r="E94" s="40">
        <f t="shared" si="44"/>
        <v>0</v>
      </c>
      <c r="F94" s="40">
        <f t="shared" si="44"/>
        <v>0</v>
      </c>
      <c r="G94" s="40">
        <f t="shared" si="44"/>
        <v>0</v>
      </c>
      <c r="H94" s="40">
        <f t="shared" si="44"/>
        <v>0</v>
      </c>
      <c r="I94" s="46">
        <f t="shared" si="44"/>
        <v>0</v>
      </c>
      <c r="J94" s="40">
        <f t="shared" si="44"/>
        <v>0</v>
      </c>
      <c r="K94" s="40">
        <f t="shared" si="44"/>
        <v>0</v>
      </c>
      <c r="L94" s="176">
        <f t="shared" si="38"/>
        <v>0</v>
      </c>
    </row>
    <row r="95" spans="1:12" ht="12.75" hidden="1">
      <c r="A95" s="57" t="s">
        <v>177</v>
      </c>
      <c r="B95" s="51"/>
      <c r="C95" s="39" t="s">
        <v>302</v>
      </c>
      <c r="D95" s="46">
        <f>E95</f>
        <v>0</v>
      </c>
      <c r="E95" s="40"/>
      <c r="F95" s="40"/>
      <c r="G95" s="40">
        <v>0</v>
      </c>
      <c r="H95" s="40">
        <v>0</v>
      </c>
      <c r="I95" s="46">
        <f>F95</f>
        <v>0</v>
      </c>
      <c r="J95" s="40">
        <f>D95-I95</f>
        <v>0</v>
      </c>
      <c r="K95" s="40">
        <f>E95-I95</f>
        <v>0</v>
      </c>
      <c r="L95" s="176">
        <f t="shared" si="38"/>
        <v>0</v>
      </c>
    </row>
    <row r="96" spans="1:12" ht="10.5" customHeight="1" hidden="1">
      <c r="A96" s="58"/>
      <c r="B96" s="51"/>
      <c r="C96" s="39"/>
      <c r="D96" s="46"/>
      <c r="E96" s="40"/>
      <c r="F96" s="40"/>
      <c r="G96" s="40"/>
      <c r="H96" s="40"/>
      <c r="I96" s="46"/>
      <c r="J96" s="40"/>
      <c r="K96" s="40"/>
      <c r="L96" s="176">
        <f t="shared" si="38"/>
        <v>0</v>
      </c>
    </row>
    <row r="97" spans="1:12" ht="12.75" hidden="1">
      <c r="A97" s="119" t="s">
        <v>107</v>
      </c>
      <c r="B97" s="51"/>
      <c r="C97" s="39" t="s">
        <v>307</v>
      </c>
      <c r="D97" s="46">
        <f aca="true" t="shared" si="45" ref="D97:K97">D98</f>
        <v>0</v>
      </c>
      <c r="E97" s="40">
        <f t="shared" si="45"/>
        <v>0</v>
      </c>
      <c r="F97" s="40">
        <f t="shared" si="45"/>
        <v>0</v>
      </c>
      <c r="G97" s="40">
        <f t="shared" si="45"/>
        <v>0</v>
      </c>
      <c r="H97" s="40">
        <f t="shared" si="45"/>
        <v>0</v>
      </c>
      <c r="I97" s="46">
        <f t="shared" si="45"/>
        <v>0</v>
      </c>
      <c r="J97" s="40">
        <f t="shared" si="45"/>
        <v>0</v>
      </c>
      <c r="K97" s="40">
        <f t="shared" si="45"/>
        <v>0</v>
      </c>
      <c r="L97" s="176">
        <f t="shared" si="38"/>
        <v>0</v>
      </c>
    </row>
    <row r="98" spans="1:12" ht="22.5" hidden="1">
      <c r="A98" s="57" t="s">
        <v>218</v>
      </c>
      <c r="B98" s="51"/>
      <c r="C98" s="39" t="s">
        <v>306</v>
      </c>
      <c r="D98" s="46">
        <f>D99</f>
        <v>0</v>
      </c>
      <c r="E98" s="40">
        <f aca="true" t="shared" si="46" ref="E98:K98">E99</f>
        <v>0</v>
      </c>
      <c r="F98" s="40">
        <f t="shared" si="46"/>
        <v>0</v>
      </c>
      <c r="G98" s="40">
        <f t="shared" si="46"/>
        <v>0</v>
      </c>
      <c r="H98" s="40">
        <f t="shared" si="46"/>
        <v>0</v>
      </c>
      <c r="I98" s="46">
        <f t="shared" si="46"/>
        <v>0</v>
      </c>
      <c r="J98" s="40">
        <f t="shared" si="46"/>
        <v>0</v>
      </c>
      <c r="K98" s="40">
        <f t="shared" si="46"/>
        <v>0</v>
      </c>
      <c r="L98" s="176">
        <f t="shared" si="38"/>
        <v>0</v>
      </c>
    </row>
    <row r="99" spans="1:12" ht="12.75" hidden="1">
      <c r="A99" s="57" t="s">
        <v>177</v>
      </c>
      <c r="B99" s="51"/>
      <c r="C99" s="39" t="s">
        <v>305</v>
      </c>
      <c r="D99" s="46">
        <f>E99</f>
        <v>0</v>
      </c>
      <c r="E99" s="40"/>
      <c r="F99" s="40"/>
      <c r="G99" s="40">
        <v>0</v>
      </c>
      <c r="H99" s="40">
        <v>0</v>
      </c>
      <c r="I99" s="46">
        <f>F99</f>
        <v>0</v>
      </c>
      <c r="J99" s="40">
        <f>D99-I99</f>
        <v>0</v>
      </c>
      <c r="K99" s="40">
        <f>E99-I99</f>
        <v>0</v>
      </c>
      <c r="L99" s="176">
        <f t="shared" si="38"/>
        <v>0</v>
      </c>
    </row>
    <row r="100" spans="1:12" ht="36.75" customHeight="1">
      <c r="A100" s="119" t="s">
        <v>658</v>
      </c>
      <c r="B100" s="51"/>
      <c r="C100" s="55" t="s">
        <v>393</v>
      </c>
      <c r="D100" s="113">
        <f>D101</f>
        <v>20781</v>
      </c>
      <c r="E100" s="113">
        <f aca="true" t="shared" si="47" ref="E100:K100">E101</f>
        <v>20781</v>
      </c>
      <c r="F100" s="113">
        <f t="shared" si="47"/>
        <v>12121</v>
      </c>
      <c r="G100" s="113">
        <f t="shared" si="47"/>
        <v>0</v>
      </c>
      <c r="H100" s="113">
        <f t="shared" si="47"/>
        <v>0</v>
      </c>
      <c r="I100" s="113">
        <f t="shared" si="47"/>
        <v>12121</v>
      </c>
      <c r="J100" s="113">
        <f t="shared" si="47"/>
        <v>8660</v>
      </c>
      <c r="K100" s="113">
        <f t="shared" si="47"/>
        <v>8660</v>
      </c>
      <c r="L100" s="176">
        <f t="shared" si="38"/>
        <v>8660</v>
      </c>
    </row>
    <row r="101" spans="1:12" ht="29.25" customHeight="1">
      <c r="A101" s="57" t="s">
        <v>218</v>
      </c>
      <c r="B101" s="51"/>
      <c r="C101" s="39" t="s">
        <v>394</v>
      </c>
      <c r="D101" s="46">
        <f>D102</f>
        <v>20781</v>
      </c>
      <c r="E101" s="46">
        <f aca="true" t="shared" si="48" ref="E101:K101">E102</f>
        <v>20781</v>
      </c>
      <c r="F101" s="46">
        <f t="shared" si="48"/>
        <v>12121</v>
      </c>
      <c r="G101" s="46">
        <f t="shared" si="48"/>
        <v>0</v>
      </c>
      <c r="H101" s="46">
        <f t="shared" si="48"/>
        <v>0</v>
      </c>
      <c r="I101" s="46">
        <f t="shared" si="48"/>
        <v>12121</v>
      </c>
      <c r="J101" s="46">
        <f t="shared" si="48"/>
        <v>8660</v>
      </c>
      <c r="K101" s="46">
        <f t="shared" si="48"/>
        <v>8660</v>
      </c>
      <c r="L101" s="176">
        <f t="shared" si="38"/>
        <v>8660</v>
      </c>
    </row>
    <row r="102" spans="1:12" ht="12.75">
      <c r="A102" s="57" t="s">
        <v>177</v>
      </c>
      <c r="B102" s="51"/>
      <c r="C102" s="39" t="s">
        <v>395</v>
      </c>
      <c r="D102" s="46">
        <f>E102</f>
        <v>20781</v>
      </c>
      <c r="E102" s="40">
        <v>20781</v>
      </c>
      <c r="F102" s="40">
        <v>12121</v>
      </c>
      <c r="G102" s="40">
        <v>0</v>
      </c>
      <c r="H102" s="40">
        <v>0</v>
      </c>
      <c r="I102" s="46">
        <v>12121</v>
      </c>
      <c r="J102" s="40">
        <f>D102-F102</f>
        <v>8660</v>
      </c>
      <c r="K102" s="40">
        <f>E102-I102</f>
        <v>8660</v>
      </c>
      <c r="L102" s="176">
        <f t="shared" si="38"/>
        <v>8660</v>
      </c>
    </row>
    <row r="103" spans="1:12" ht="12.75" hidden="1">
      <c r="A103" s="57"/>
      <c r="B103" s="51"/>
      <c r="C103" s="39"/>
      <c r="D103" s="46"/>
      <c r="E103" s="40"/>
      <c r="F103" s="40"/>
      <c r="G103" s="40"/>
      <c r="H103" s="40"/>
      <c r="I103" s="46"/>
      <c r="J103" s="40"/>
      <c r="K103" s="40"/>
      <c r="L103" s="176">
        <f t="shared" si="38"/>
        <v>0</v>
      </c>
    </row>
    <row r="104" spans="1:12" ht="17.25" customHeight="1">
      <c r="A104" s="126" t="s">
        <v>238</v>
      </c>
      <c r="B104" s="128"/>
      <c r="C104" s="123" t="s">
        <v>142</v>
      </c>
      <c r="D104" s="46">
        <f aca="true" t="shared" si="49" ref="D104:K104">D105+D113+D109+D111</f>
        <v>381195764.27</v>
      </c>
      <c r="E104" s="46">
        <f>E105+E113+E109+E111</f>
        <v>381195764.27</v>
      </c>
      <c r="F104" s="46">
        <f t="shared" si="49"/>
        <v>359114993.77000004</v>
      </c>
      <c r="G104" s="46">
        <f t="shared" si="49"/>
        <v>0</v>
      </c>
      <c r="H104" s="46">
        <f t="shared" si="49"/>
        <v>0</v>
      </c>
      <c r="I104" s="46">
        <f t="shared" si="49"/>
        <v>359114993.77000004</v>
      </c>
      <c r="J104" s="46">
        <f t="shared" si="49"/>
        <v>22080770.5</v>
      </c>
      <c r="K104" s="46">
        <f t="shared" si="49"/>
        <v>22080770.5</v>
      </c>
      <c r="L104" s="176">
        <f t="shared" si="38"/>
        <v>22080770.49999994</v>
      </c>
    </row>
    <row r="105" spans="1:12" ht="23.25" customHeight="1">
      <c r="A105" s="58" t="s">
        <v>231</v>
      </c>
      <c r="B105" s="52"/>
      <c r="C105" s="123" t="s">
        <v>143</v>
      </c>
      <c r="D105" s="46">
        <f aca="true" t="shared" si="50" ref="D105:K105">D106</f>
        <v>789239</v>
      </c>
      <c r="E105" s="46">
        <f>E106</f>
        <v>789239</v>
      </c>
      <c r="F105" s="46">
        <f t="shared" si="50"/>
        <v>773505.66</v>
      </c>
      <c r="G105" s="46">
        <f t="shared" si="50"/>
        <v>0</v>
      </c>
      <c r="H105" s="46">
        <f t="shared" si="50"/>
        <v>0</v>
      </c>
      <c r="I105" s="46">
        <f t="shared" si="50"/>
        <v>773505.66</v>
      </c>
      <c r="J105" s="46">
        <f t="shared" si="50"/>
        <v>15733.339999999967</v>
      </c>
      <c r="K105" s="46">
        <f t="shared" si="50"/>
        <v>15733.339999999967</v>
      </c>
      <c r="L105" s="176">
        <f t="shared" si="38"/>
        <v>15733.339999999967</v>
      </c>
    </row>
    <row r="106" spans="1:12" ht="33.75">
      <c r="A106" s="58" t="s">
        <v>200</v>
      </c>
      <c r="B106" s="52"/>
      <c r="C106" s="123" t="s">
        <v>144</v>
      </c>
      <c r="D106" s="46">
        <f>D107+D108</f>
        <v>789239</v>
      </c>
      <c r="E106" s="46">
        <f>E107+E108</f>
        <v>789239</v>
      </c>
      <c r="F106" s="46">
        <f aca="true" t="shared" si="51" ref="F106:K106">F107+F108</f>
        <v>773505.66</v>
      </c>
      <c r="G106" s="46">
        <f>G107+G108</f>
        <v>0</v>
      </c>
      <c r="H106" s="46">
        <f>H107+H108</f>
        <v>0</v>
      </c>
      <c r="I106" s="46">
        <f>I107+I108</f>
        <v>773505.66</v>
      </c>
      <c r="J106" s="46">
        <f t="shared" si="51"/>
        <v>15733.339999999967</v>
      </c>
      <c r="K106" s="46">
        <f t="shared" si="51"/>
        <v>15733.339999999967</v>
      </c>
      <c r="L106" s="176">
        <f t="shared" si="38"/>
        <v>15733.339999999967</v>
      </c>
    </row>
    <row r="107" spans="1:12" ht="1.5" customHeight="1" hidden="1">
      <c r="A107" s="58" t="s">
        <v>197</v>
      </c>
      <c r="B107" s="52"/>
      <c r="C107" s="123" t="s">
        <v>250</v>
      </c>
      <c r="D107" s="46">
        <f>D186</f>
        <v>0</v>
      </c>
      <c r="E107" s="46">
        <f>E186</f>
        <v>0</v>
      </c>
      <c r="F107" s="46">
        <f aca="true" t="shared" si="52" ref="F107:K107">F186</f>
        <v>0</v>
      </c>
      <c r="G107" s="46">
        <f>G186</f>
        <v>0</v>
      </c>
      <c r="H107" s="46">
        <f>H186</f>
        <v>0</v>
      </c>
      <c r="I107" s="46">
        <f>I186</f>
        <v>0</v>
      </c>
      <c r="J107" s="46">
        <f t="shared" si="52"/>
        <v>0</v>
      </c>
      <c r="K107" s="46">
        <f t="shared" si="52"/>
        <v>0</v>
      </c>
      <c r="L107" s="176">
        <f t="shared" si="38"/>
        <v>0</v>
      </c>
    </row>
    <row r="108" spans="1:12" ht="24.75" customHeight="1">
      <c r="A108" s="58" t="s">
        <v>180</v>
      </c>
      <c r="B108" s="52"/>
      <c r="C108" s="164" t="s">
        <v>145</v>
      </c>
      <c r="D108" s="46">
        <f aca="true" t="shared" si="53" ref="D108:K108">D156+D201+D242+D257+D265</f>
        <v>789239</v>
      </c>
      <c r="E108" s="46">
        <f>E156+E257</f>
        <v>789239</v>
      </c>
      <c r="F108" s="46">
        <f t="shared" si="53"/>
        <v>773505.66</v>
      </c>
      <c r="G108" s="46">
        <f t="shared" si="53"/>
        <v>0</v>
      </c>
      <c r="H108" s="46">
        <f t="shared" si="53"/>
        <v>0</v>
      </c>
      <c r="I108" s="46">
        <f t="shared" si="53"/>
        <v>773505.66</v>
      </c>
      <c r="J108" s="46">
        <f t="shared" si="53"/>
        <v>15733.339999999967</v>
      </c>
      <c r="K108" s="46">
        <f t="shared" si="53"/>
        <v>15733.339999999967</v>
      </c>
      <c r="L108" s="176">
        <f t="shared" si="38"/>
        <v>15733.339999999967</v>
      </c>
    </row>
    <row r="109" spans="1:12" ht="11.25" customHeight="1">
      <c r="A109" s="57" t="s">
        <v>214</v>
      </c>
      <c r="B109" s="52"/>
      <c r="C109" s="123" t="s">
        <v>345</v>
      </c>
      <c r="D109" s="46">
        <f aca="true" t="shared" si="54" ref="D109:K109">D110</f>
        <v>134495.76</v>
      </c>
      <c r="E109" s="46">
        <f>E110</f>
        <v>134495.76</v>
      </c>
      <c r="F109" s="46">
        <f t="shared" si="54"/>
        <v>113036.06</v>
      </c>
      <c r="G109" s="46">
        <f t="shared" si="54"/>
        <v>0</v>
      </c>
      <c r="H109" s="46">
        <f t="shared" si="54"/>
        <v>0</v>
      </c>
      <c r="I109" s="46">
        <f t="shared" si="54"/>
        <v>113036.06</v>
      </c>
      <c r="J109" s="46">
        <f t="shared" si="54"/>
        <v>21459.70000000001</v>
      </c>
      <c r="K109" s="46">
        <f t="shared" si="54"/>
        <v>21459.70000000001</v>
      </c>
      <c r="L109" s="176">
        <f t="shared" si="38"/>
        <v>21459.70000000001</v>
      </c>
    </row>
    <row r="110" spans="1:12" ht="35.25" customHeight="1">
      <c r="A110" s="57" t="s">
        <v>202</v>
      </c>
      <c r="B110" s="52"/>
      <c r="C110" s="123" t="s">
        <v>344</v>
      </c>
      <c r="D110" s="46">
        <f>D128</f>
        <v>134495.76</v>
      </c>
      <c r="E110" s="46">
        <f>E128</f>
        <v>134495.76</v>
      </c>
      <c r="F110" s="46">
        <f aca="true" t="shared" si="55" ref="F110:K110">F128</f>
        <v>113036.06</v>
      </c>
      <c r="G110" s="46">
        <f t="shared" si="55"/>
        <v>0</v>
      </c>
      <c r="H110" s="46">
        <f t="shared" si="55"/>
        <v>0</v>
      </c>
      <c r="I110" s="46">
        <f t="shared" si="55"/>
        <v>113036.06</v>
      </c>
      <c r="J110" s="46">
        <f t="shared" si="55"/>
        <v>21459.70000000001</v>
      </c>
      <c r="K110" s="46">
        <f t="shared" si="55"/>
        <v>21459.70000000001</v>
      </c>
      <c r="L110" s="176">
        <f t="shared" si="38"/>
        <v>21459.70000000001</v>
      </c>
    </row>
    <row r="111" spans="1:12" ht="15" customHeight="1">
      <c r="A111" s="57" t="s">
        <v>427</v>
      </c>
      <c r="B111" s="52"/>
      <c r="C111" s="125" t="s">
        <v>433</v>
      </c>
      <c r="D111" s="46">
        <f>D112</f>
        <v>11846031</v>
      </c>
      <c r="E111" s="46">
        <f aca="true" t="shared" si="56" ref="E111:K111">E112</f>
        <v>11846031</v>
      </c>
      <c r="F111" s="46">
        <f t="shared" si="56"/>
        <v>11654964.18</v>
      </c>
      <c r="G111" s="46">
        <f t="shared" si="56"/>
        <v>0</v>
      </c>
      <c r="H111" s="46">
        <f t="shared" si="56"/>
        <v>0</v>
      </c>
      <c r="I111" s="46">
        <f t="shared" si="56"/>
        <v>11654964.18</v>
      </c>
      <c r="J111" s="46">
        <f t="shared" si="56"/>
        <v>191066.8200000003</v>
      </c>
      <c r="K111" s="46">
        <f t="shared" si="56"/>
        <v>191066.8200000003</v>
      </c>
      <c r="L111" s="176">
        <f t="shared" si="38"/>
        <v>191066.8200000003</v>
      </c>
    </row>
    <row r="112" spans="1:12" ht="13.5" customHeight="1">
      <c r="A112" s="58" t="s">
        <v>426</v>
      </c>
      <c r="B112" s="52"/>
      <c r="C112" s="125" t="s">
        <v>434</v>
      </c>
      <c r="D112" s="46">
        <f>D146</f>
        <v>11846031</v>
      </c>
      <c r="E112" s="46">
        <f>E146</f>
        <v>11846031</v>
      </c>
      <c r="F112" s="46">
        <f aca="true" t="shared" si="57" ref="F112:K112">F146</f>
        <v>11654964.18</v>
      </c>
      <c r="G112" s="46">
        <f t="shared" si="57"/>
        <v>0</v>
      </c>
      <c r="H112" s="46">
        <f t="shared" si="57"/>
        <v>0</v>
      </c>
      <c r="I112" s="46">
        <f t="shared" si="57"/>
        <v>11654964.18</v>
      </c>
      <c r="J112" s="46">
        <f t="shared" si="57"/>
        <v>191066.8200000003</v>
      </c>
      <c r="K112" s="46">
        <f t="shared" si="57"/>
        <v>191066.8200000003</v>
      </c>
      <c r="L112" s="176">
        <f t="shared" si="38"/>
        <v>191066.8200000003</v>
      </c>
    </row>
    <row r="113" spans="1:12" ht="24" customHeight="1">
      <c r="A113" s="58" t="s">
        <v>218</v>
      </c>
      <c r="B113" s="52"/>
      <c r="C113" s="123" t="s">
        <v>146</v>
      </c>
      <c r="D113" s="46">
        <f>D114+D115+D116</f>
        <v>368425998.51</v>
      </c>
      <c r="E113" s="46">
        <f>E114+E115+E116</f>
        <v>368425998.51</v>
      </c>
      <c r="F113" s="46">
        <f aca="true" t="shared" si="58" ref="F113:K113">F114+F115+F116</f>
        <v>346573487.87</v>
      </c>
      <c r="G113" s="46">
        <f t="shared" si="58"/>
        <v>0</v>
      </c>
      <c r="H113" s="46">
        <f t="shared" si="58"/>
        <v>0</v>
      </c>
      <c r="I113" s="46">
        <f t="shared" si="58"/>
        <v>346573487.87</v>
      </c>
      <c r="J113" s="46">
        <f t="shared" si="58"/>
        <v>21852510.64</v>
      </c>
      <c r="K113" s="46">
        <f t="shared" si="58"/>
        <v>21852510.64</v>
      </c>
      <c r="L113" s="176">
        <f t="shared" si="38"/>
        <v>21852510.639999986</v>
      </c>
    </row>
    <row r="114" spans="1:12" ht="49.5" customHeight="1">
      <c r="A114" s="58" t="s">
        <v>172</v>
      </c>
      <c r="B114" s="52"/>
      <c r="C114" s="123" t="s">
        <v>563</v>
      </c>
      <c r="D114" s="46">
        <f>D120+D165+D170</f>
        <v>322604022.93</v>
      </c>
      <c r="E114" s="46">
        <f>E120+E165+E170</f>
        <v>322604022.93</v>
      </c>
      <c r="F114" s="46">
        <f>F120+F124+F165+F170+F178+F182</f>
        <v>302254722.93</v>
      </c>
      <c r="G114" s="46">
        <f>G120+G124+G165+G170+G178+G182</f>
        <v>0</v>
      </c>
      <c r="H114" s="46">
        <f>H120+H124+H165+H170+H178+H182</f>
        <v>0</v>
      </c>
      <c r="I114" s="46">
        <f>I120+I124+I165+I170+I178+I182</f>
        <v>302254722.93</v>
      </c>
      <c r="J114" s="46">
        <f>J120+J124+J165+J170+J178+J182</f>
        <v>20349300</v>
      </c>
      <c r="K114" s="46">
        <f>K120+K124+K165+K170+K178+K182</f>
        <v>20349300</v>
      </c>
      <c r="L114" s="176">
        <f t="shared" si="38"/>
        <v>20349300</v>
      </c>
    </row>
    <row r="115" spans="1:12" ht="13.5" customHeight="1">
      <c r="A115" s="58" t="s">
        <v>401</v>
      </c>
      <c r="B115" s="52"/>
      <c r="C115" s="164" t="s">
        <v>564</v>
      </c>
      <c r="D115" s="46">
        <f>D130+D134+D142+D166+D174+D203+D207+D224+D230+D233+D236+D239+D244+D247+D250+D253</f>
        <v>43390865.37</v>
      </c>
      <c r="E115" s="46">
        <f>E130+E134+E142+E166+E174+E203+E207+E224+E230+E233+E236+E239+E244+E247+E250+E253</f>
        <v>43390865.37</v>
      </c>
      <c r="F115" s="46">
        <f>F130+F134+F142+F148+F166+F174+F203+F207+F224+F230+F233+F236+F239+F244+F250+F253+F247</f>
        <v>41910108.37</v>
      </c>
      <c r="G115" s="46">
        <f>G130+G142+G148+G152+G162+G166+G203+G207+G224+G230+G253+G134+G220+G236+G244+G269+G138+G233+G250+G229</f>
        <v>0</v>
      </c>
      <c r="H115" s="46">
        <f>H130+H142+H148+H152+H162+H166+H203+H207+H224+H230+H253+H134+H220+H236+H244+H269+H138+H233+H250+H229</f>
        <v>0</v>
      </c>
      <c r="I115" s="46">
        <f>I130+I134+I142+I148+I166+I174+I203+I207+I224+I230+I233+I236+I239+I244+I250+I253+I247</f>
        <v>41910108.37</v>
      </c>
      <c r="J115" s="46">
        <f>D115-F115</f>
        <v>1480757</v>
      </c>
      <c r="K115" s="46">
        <f>E115-I115</f>
        <v>1480757</v>
      </c>
      <c r="L115" s="176">
        <f t="shared" si="38"/>
        <v>1480757</v>
      </c>
    </row>
    <row r="116" spans="1:12" ht="24" customHeight="1">
      <c r="A116" s="58" t="s">
        <v>406</v>
      </c>
      <c r="B116" s="52"/>
      <c r="C116" s="123" t="s">
        <v>565</v>
      </c>
      <c r="D116" s="46">
        <f>E116</f>
        <v>2431110.21</v>
      </c>
      <c r="E116" s="46">
        <f>E121+E131+E221+E226</f>
        <v>2431110.21</v>
      </c>
      <c r="F116" s="46">
        <f>F121+F221+F226</f>
        <v>2408656.5700000003</v>
      </c>
      <c r="G116" s="46">
        <f>G121+G221</f>
        <v>0</v>
      </c>
      <c r="H116" s="46">
        <f>H121+H221</f>
        <v>0</v>
      </c>
      <c r="I116" s="46">
        <f>I121+I221+I226</f>
        <v>2408656.5700000003</v>
      </c>
      <c r="J116" s="46">
        <f>D116-F116</f>
        <v>22453.639999999665</v>
      </c>
      <c r="K116" s="46">
        <f>E116-I116</f>
        <v>22453.639999999665</v>
      </c>
      <c r="L116" s="176">
        <f t="shared" si="38"/>
        <v>22453.639999999665</v>
      </c>
    </row>
    <row r="117" spans="1:12" ht="12.75" hidden="1">
      <c r="A117" s="58"/>
      <c r="B117" s="52"/>
      <c r="C117" s="39"/>
      <c r="D117" s="46"/>
      <c r="E117" s="40"/>
      <c r="F117" s="40"/>
      <c r="G117" s="40"/>
      <c r="H117" s="40"/>
      <c r="I117" s="46"/>
      <c r="J117" s="40"/>
      <c r="K117" s="40"/>
      <c r="L117" s="176">
        <f t="shared" si="38"/>
        <v>0</v>
      </c>
    </row>
    <row r="118" spans="1:12" ht="31.5" customHeight="1">
      <c r="A118" s="127" t="s">
        <v>178</v>
      </c>
      <c r="B118" s="51"/>
      <c r="C118" s="55" t="s">
        <v>674</v>
      </c>
      <c r="D118" s="113">
        <f aca="true" t="shared" si="59" ref="D118:K118">D119</f>
        <v>46993967.54</v>
      </c>
      <c r="E118" s="56">
        <f>E119</f>
        <v>46993967.54</v>
      </c>
      <c r="F118" s="56">
        <f t="shared" si="59"/>
        <v>46483182.67</v>
      </c>
      <c r="G118" s="56">
        <f t="shared" si="59"/>
        <v>0</v>
      </c>
      <c r="H118" s="56">
        <f t="shared" si="59"/>
        <v>0</v>
      </c>
      <c r="I118" s="113">
        <f t="shared" si="59"/>
        <v>46483182.67</v>
      </c>
      <c r="J118" s="56">
        <f t="shared" si="59"/>
        <v>510784.86999999965</v>
      </c>
      <c r="K118" s="56">
        <f t="shared" si="59"/>
        <v>510784.86999999965</v>
      </c>
      <c r="L118" s="176">
        <f t="shared" si="38"/>
        <v>510784.8699999973</v>
      </c>
    </row>
    <row r="119" spans="1:12" ht="26.25" customHeight="1">
      <c r="A119" s="57" t="s">
        <v>218</v>
      </c>
      <c r="B119" s="52"/>
      <c r="C119" s="39" t="s">
        <v>402</v>
      </c>
      <c r="D119" s="46">
        <f>D120+D121</f>
        <v>46993967.54</v>
      </c>
      <c r="E119" s="40">
        <f>E120+E121</f>
        <v>46993967.54</v>
      </c>
      <c r="F119" s="40">
        <f aca="true" t="shared" si="60" ref="F119:K119">F120+F121</f>
        <v>46483182.67</v>
      </c>
      <c r="G119" s="40">
        <f t="shared" si="60"/>
        <v>0</v>
      </c>
      <c r="H119" s="40">
        <f t="shared" si="60"/>
        <v>0</v>
      </c>
      <c r="I119" s="46">
        <f t="shared" si="60"/>
        <v>46483182.67</v>
      </c>
      <c r="J119" s="40">
        <f t="shared" si="60"/>
        <v>510784.86999999965</v>
      </c>
      <c r="K119" s="40">
        <f t="shared" si="60"/>
        <v>510784.86999999965</v>
      </c>
      <c r="L119" s="176">
        <f t="shared" si="38"/>
        <v>510784.8699999973</v>
      </c>
    </row>
    <row r="120" spans="1:12" ht="44.25" customHeight="1">
      <c r="A120" s="58" t="s">
        <v>404</v>
      </c>
      <c r="B120" s="52"/>
      <c r="C120" s="39" t="s">
        <v>403</v>
      </c>
      <c r="D120" s="46">
        <f>E120</f>
        <v>44798189.93</v>
      </c>
      <c r="E120" s="40">
        <v>44798189.93</v>
      </c>
      <c r="F120" s="40">
        <v>44298189.93</v>
      </c>
      <c r="G120" s="40">
        <v>0</v>
      </c>
      <c r="H120" s="40">
        <v>0</v>
      </c>
      <c r="I120" s="46">
        <v>44298189.93</v>
      </c>
      <c r="J120" s="40">
        <f>D120-I120</f>
        <v>500000</v>
      </c>
      <c r="K120" s="40">
        <f>E120-I120</f>
        <v>500000</v>
      </c>
      <c r="L120" s="176">
        <f t="shared" si="38"/>
        <v>500000</v>
      </c>
    </row>
    <row r="121" spans="1:12" ht="21.75" customHeight="1">
      <c r="A121" s="58" t="s">
        <v>406</v>
      </c>
      <c r="B121" s="52"/>
      <c r="C121" s="39" t="s">
        <v>405</v>
      </c>
      <c r="D121" s="46">
        <f>E121</f>
        <v>2195777.61</v>
      </c>
      <c r="E121" s="40">
        <v>2195777.61</v>
      </c>
      <c r="F121" s="40">
        <v>2184992.74</v>
      </c>
      <c r="G121" s="40">
        <v>0</v>
      </c>
      <c r="H121" s="40">
        <v>0</v>
      </c>
      <c r="I121" s="46">
        <v>2184992.74</v>
      </c>
      <c r="J121" s="40">
        <f>D121-I121</f>
        <v>10784.869999999646</v>
      </c>
      <c r="K121" s="40">
        <f>E121-I121</f>
        <v>10784.869999999646</v>
      </c>
      <c r="L121" s="176">
        <f t="shared" si="38"/>
        <v>10784.869999999646</v>
      </c>
    </row>
    <row r="122" spans="1:12" ht="157.5" hidden="1">
      <c r="A122" s="58" t="s">
        <v>183</v>
      </c>
      <c r="B122" s="128"/>
      <c r="C122" s="55" t="s">
        <v>182</v>
      </c>
      <c r="D122" s="113">
        <f aca="true" t="shared" si="61" ref="D122:K123">D123</f>
        <v>0</v>
      </c>
      <c r="E122" s="56">
        <f t="shared" si="61"/>
        <v>0</v>
      </c>
      <c r="F122" s="56">
        <f t="shared" si="61"/>
        <v>0</v>
      </c>
      <c r="G122" s="56">
        <f t="shared" si="61"/>
        <v>0</v>
      </c>
      <c r="H122" s="56">
        <f t="shared" si="61"/>
        <v>0</v>
      </c>
      <c r="I122" s="113">
        <f t="shared" si="61"/>
        <v>0</v>
      </c>
      <c r="J122" s="56">
        <f t="shared" si="61"/>
        <v>0</v>
      </c>
      <c r="K122" s="56">
        <f t="shared" si="61"/>
        <v>0</v>
      </c>
      <c r="L122" s="176">
        <f t="shared" si="38"/>
        <v>0</v>
      </c>
    </row>
    <row r="123" spans="1:12" ht="22.5" hidden="1">
      <c r="A123" s="58" t="s">
        <v>218</v>
      </c>
      <c r="B123" s="52"/>
      <c r="C123" s="39" t="s">
        <v>233</v>
      </c>
      <c r="D123" s="46">
        <f>D124</f>
        <v>0</v>
      </c>
      <c r="E123" s="40">
        <f t="shared" si="61"/>
        <v>0</v>
      </c>
      <c r="F123" s="40">
        <f t="shared" si="61"/>
        <v>0</v>
      </c>
      <c r="G123" s="40">
        <f t="shared" si="61"/>
        <v>0</v>
      </c>
      <c r="H123" s="40">
        <f t="shared" si="61"/>
        <v>0</v>
      </c>
      <c r="I123" s="46">
        <f t="shared" si="61"/>
        <v>0</v>
      </c>
      <c r="J123" s="40">
        <f t="shared" si="61"/>
        <v>0</v>
      </c>
      <c r="K123" s="40">
        <f t="shared" si="61"/>
        <v>0</v>
      </c>
      <c r="L123" s="176">
        <f t="shared" si="38"/>
        <v>0</v>
      </c>
    </row>
    <row r="124" spans="1:12" ht="45" hidden="1">
      <c r="A124" s="58" t="s">
        <v>172</v>
      </c>
      <c r="B124" s="52"/>
      <c r="C124" s="39" t="s">
        <v>234</v>
      </c>
      <c r="D124" s="46">
        <f>E124</f>
        <v>0</v>
      </c>
      <c r="E124" s="40">
        <v>0</v>
      </c>
      <c r="F124" s="40">
        <v>0</v>
      </c>
      <c r="G124" s="40">
        <v>0</v>
      </c>
      <c r="H124" s="40">
        <v>0</v>
      </c>
      <c r="I124" s="46">
        <f>F124</f>
        <v>0</v>
      </c>
      <c r="J124" s="40">
        <f>D124-I124</f>
        <v>0</v>
      </c>
      <c r="K124" s="40">
        <f>E124-I124</f>
        <v>0</v>
      </c>
      <c r="L124" s="176">
        <f t="shared" si="38"/>
        <v>0</v>
      </c>
    </row>
    <row r="125" spans="1:12" ht="0.75" customHeight="1" hidden="1">
      <c r="A125" s="58"/>
      <c r="B125" s="52"/>
      <c r="C125" s="39"/>
      <c r="D125" s="46"/>
      <c r="E125" s="40"/>
      <c r="F125" s="40"/>
      <c r="G125" s="40"/>
      <c r="H125" s="40"/>
      <c r="I125" s="46"/>
      <c r="J125" s="40"/>
      <c r="K125" s="40"/>
      <c r="L125" s="176">
        <f t="shared" si="38"/>
        <v>0</v>
      </c>
    </row>
    <row r="126" spans="1:12" ht="31.5">
      <c r="A126" s="127" t="s">
        <v>313</v>
      </c>
      <c r="B126" s="52"/>
      <c r="C126" s="39" t="s">
        <v>411</v>
      </c>
      <c r="D126" s="46">
        <f>D129+D127</f>
        <v>803519.83</v>
      </c>
      <c r="E126" s="40">
        <f>E129+E127</f>
        <v>803519.83</v>
      </c>
      <c r="F126" s="40">
        <f>F129+F127</f>
        <v>716306.1200000001</v>
      </c>
      <c r="G126" s="40">
        <f>G129+G127</f>
        <v>0</v>
      </c>
      <c r="H126" s="40">
        <f>H129+H127</f>
        <v>0</v>
      </c>
      <c r="I126" s="46">
        <f>I129+I127</f>
        <v>716306.1200000001</v>
      </c>
      <c r="J126" s="40">
        <f>J129+J127+J131</f>
        <v>87213.70999999993</v>
      </c>
      <c r="K126" s="40">
        <f>K129+K127+K131</f>
        <v>87213.70999999993</v>
      </c>
      <c r="L126" s="176">
        <f t="shared" si="38"/>
        <v>87213.70999999985</v>
      </c>
    </row>
    <row r="127" spans="1:12" ht="12.75">
      <c r="A127" s="57" t="s">
        <v>214</v>
      </c>
      <c r="B127" s="52"/>
      <c r="C127" s="39" t="s">
        <v>410</v>
      </c>
      <c r="D127" s="46">
        <f aca="true" t="shared" si="62" ref="D127:K127">D128</f>
        <v>134495.76</v>
      </c>
      <c r="E127" s="40">
        <f t="shared" si="62"/>
        <v>134495.76</v>
      </c>
      <c r="F127" s="40">
        <f t="shared" si="62"/>
        <v>113036.06</v>
      </c>
      <c r="G127" s="40">
        <f t="shared" si="62"/>
        <v>0</v>
      </c>
      <c r="H127" s="40">
        <f t="shared" si="62"/>
        <v>0</v>
      </c>
      <c r="I127" s="46">
        <f t="shared" si="62"/>
        <v>113036.06</v>
      </c>
      <c r="J127" s="40">
        <f t="shared" si="62"/>
        <v>21459.70000000001</v>
      </c>
      <c r="K127" s="40">
        <f t="shared" si="62"/>
        <v>21459.70000000001</v>
      </c>
      <c r="L127" s="176">
        <f t="shared" si="38"/>
        <v>21459.70000000001</v>
      </c>
    </row>
    <row r="128" spans="1:12" ht="33.75">
      <c r="A128" s="57" t="s">
        <v>202</v>
      </c>
      <c r="B128" s="52"/>
      <c r="C128" s="39" t="s">
        <v>409</v>
      </c>
      <c r="D128" s="46">
        <f>E128</f>
        <v>134495.76</v>
      </c>
      <c r="E128" s="40">
        <v>134495.76</v>
      </c>
      <c r="F128" s="40">
        <v>113036.06</v>
      </c>
      <c r="G128" s="40">
        <v>0</v>
      </c>
      <c r="H128" s="40">
        <v>0</v>
      </c>
      <c r="I128" s="46">
        <v>113036.06</v>
      </c>
      <c r="J128" s="40">
        <f>D128-I128</f>
        <v>21459.70000000001</v>
      </c>
      <c r="K128" s="40">
        <f>E128-F128</f>
        <v>21459.70000000001</v>
      </c>
      <c r="L128" s="176">
        <f t="shared" si="38"/>
        <v>21459.70000000001</v>
      </c>
    </row>
    <row r="129" spans="1:12" ht="22.5">
      <c r="A129" s="58" t="s">
        <v>218</v>
      </c>
      <c r="B129" s="52"/>
      <c r="C129" s="39" t="s">
        <v>408</v>
      </c>
      <c r="D129" s="46">
        <f>D130+D131</f>
        <v>669024.07</v>
      </c>
      <c r="E129" s="40">
        <f>E130+E131</f>
        <v>669024.07</v>
      </c>
      <c r="F129" s="40">
        <f aca="true" t="shared" si="63" ref="F129:K129">F130</f>
        <v>603270.06</v>
      </c>
      <c r="G129" s="40">
        <f t="shared" si="63"/>
        <v>0</v>
      </c>
      <c r="H129" s="40">
        <f t="shared" si="63"/>
        <v>0</v>
      </c>
      <c r="I129" s="46">
        <f t="shared" si="63"/>
        <v>603270.06</v>
      </c>
      <c r="J129" s="40">
        <f t="shared" si="63"/>
        <v>59100.409999999916</v>
      </c>
      <c r="K129" s="40">
        <f t="shared" si="63"/>
        <v>59100.409999999916</v>
      </c>
      <c r="L129" s="176">
        <f t="shared" si="38"/>
        <v>65754.0099999999</v>
      </c>
    </row>
    <row r="130" spans="1:12" ht="12.75">
      <c r="A130" s="58" t="s">
        <v>401</v>
      </c>
      <c r="B130" s="52"/>
      <c r="C130" s="39" t="s">
        <v>407</v>
      </c>
      <c r="D130" s="46">
        <f>E130</f>
        <v>662370.47</v>
      </c>
      <c r="E130" s="40">
        <v>662370.47</v>
      </c>
      <c r="F130" s="40">
        <v>603270.06</v>
      </c>
      <c r="G130" s="40">
        <v>0</v>
      </c>
      <c r="H130" s="40">
        <v>0</v>
      </c>
      <c r="I130" s="46">
        <v>603270.06</v>
      </c>
      <c r="J130" s="40">
        <f>D130-F130</f>
        <v>59100.409999999916</v>
      </c>
      <c r="K130" s="40">
        <f>E130-I130</f>
        <v>59100.409999999916</v>
      </c>
      <c r="L130" s="176">
        <f t="shared" si="38"/>
        <v>59100.409999999916</v>
      </c>
    </row>
    <row r="131" spans="1:12" ht="22.5">
      <c r="A131" s="58" t="s">
        <v>406</v>
      </c>
      <c r="B131" s="52"/>
      <c r="C131" s="208" t="s">
        <v>699</v>
      </c>
      <c r="D131" s="46">
        <f>E131</f>
        <v>6653.6</v>
      </c>
      <c r="E131" s="40">
        <v>6653.6</v>
      </c>
      <c r="F131" s="40">
        <v>0</v>
      </c>
      <c r="G131" s="40">
        <v>0</v>
      </c>
      <c r="H131" s="40">
        <v>0</v>
      </c>
      <c r="I131" s="46">
        <v>0</v>
      </c>
      <c r="J131" s="40">
        <f>D131-F131</f>
        <v>6653.6</v>
      </c>
      <c r="K131" s="40">
        <f>E131-I131</f>
        <v>6653.6</v>
      </c>
      <c r="L131" s="176">
        <f t="shared" si="38"/>
        <v>6653.6</v>
      </c>
    </row>
    <row r="132" spans="1:12" ht="31.5">
      <c r="A132" s="127" t="s">
        <v>348</v>
      </c>
      <c r="B132" s="128"/>
      <c r="C132" s="55" t="s">
        <v>414</v>
      </c>
      <c r="D132" s="46">
        <f aca="true" t="shared" si="64" ref="D132:K133">D133</f>
        <v>245760</v>
      </c>
      <c r="E132" s="40">
        <f>E133</f>
        <v>245760</v>
      </c>
      <c r="F132" s="40">
        <f t="shared" si="64"/>
        <v>227760</v>
      </c>
      <c r="G132" s="40">
        <f t="shared" si="64"/>
        <v>0</v>
      </c>
      <c r="H132" s="40">
        <f t="shared" si="64"/>
        <v>0</v>
      </c>
      <c r="I132" s="46">
        <f t="shared" si="64"/>
        <v>227760</v>
      </c>
      <c r="J132" s="40">
        <f t="shared" si="64"/>
        <v>18000</v>
      </c>
      <c r="K132" s="40">
        <f t="shared" si="64"/>
        <v>18000</v>
      </c>
      <c r="L132" s="176">
        <f t="shared" si="38"/>
        <v>18000</v>
      </c>
    </row>
    <row r="133" spans="1:12" ht="22.5">
      <c r="A133" s="58" t="s">
        <v>218</v>
      </c>
      <c r="B133" s="52"/>
      <c r="C133" s="39" t="s">
        <v>413</v>
      </c>
      <c r="D133" s="46">
        <f>D134</f>
        <v>245760</v>
      </c>
      <c r="E133" s="40">
        <f t="shared" si="64"/>
        <v>245760</v>
      </c>
      <c r="F133" s="40">
        <f t="shared" si="64"/>
        <v>227760</v>
      </c>
      <c r="G133" s="40">
        <f t="shared" si="64"/>
        <v>0</v>
      </c>
      <c r="H133" s="40">
        <f t="shared" si="64"/>
        <v>0</v>
      </c>
      <c r="I133" s="46">
        <f t="shared" si="64"/>
        <v>227760</v>
      </c>
      <c r="J133" s="40">
        <f t="shared" si="64"/>
        <v>18000</v>
      </c>
      <c r="K133" s="40">
        <f t="shared" si="64"/>
        <v>18000</v>
      </c>
      <c r="L133" s="176">
        <f t="shared" si="38"/>
        <v>18000</v>
      </c>
    </row>
    <row r="134" spans="1:12" ht="12.75">
      <c r="A134" s="58" t="s">
        <v>401</v>
      </c>
      <c r="B134" s="52"/>
      <c r="C134" s="39" t="s">
        <v>412</v>
      </c>
      <c r="D134" s="46">
        <f>E134</f>
        <v>245760</v>
      </c>
      <c r="E134" s="40">
        <v>245760</v>
      </c>
      <c r="F134" s="40">
        <v>227760</v>
      </c>
      <c r="G134" s="40">
        <v>0</v>
      </c>
      <c r="H134" s="40">
        <v>0</v>
      </c>
      <c r="I134" s="46">
        <f>F134</f>
        <v>227760</v>
      </c>
      <c r="J134" s="40">
        <f>D134-I134</f>
        <v>18000</v>
      </c>
      <c r="K134" s="40">
        <f>E134-I134</f>
        <v>18000</v>
      </c>
      <c r="L134" s="176">
        <f t="shared" si="38"/>
        <v>18000</v>
      </c>
    </row>
    <row r="135" spans="1:12" ht="12.75" hidden="1">
      <c r="A135" s="58"/>
      <c r="B135" s="52"/>
      <c r="C135" s="39"/>
      <c r="D135" s="46"/>
      <c r="E135" s="40"/>
      <c r="F135" s="40"/>
      <c r="G135" s="40"/>
      <c r="H135" s="40"/>
      <c r="I135" s="46"/>
      <c r="J135" s="40"/>
      <c r="K135" s="40"/>
      <c r="L135" s="176">
        <f t="shared" si="38"/>
        <v>0</v>
      </c>
    </row>
    <row r="136" spans="1:12" ht="21" hidden="1">
      <c r="A136" s="127" t="s">
        <v>379</v>
      </c>
      <c r="B136" s="128"/>
      <c r="C136" s="39" t="s">
        <v>380</v>
      </c>
      <c r="D136" s="46">
        <f aca="true" t="shared" si="65" ref="D136:K137">D137</f>
        <v>0</v>
      </c>
      <c r="E136" s="40">
        <f t="shared" si="65"/>
        <v>0</v>
      </c>
      <c r="F136" s="40">
        <f t="shared" si="65"/>
        <v>0</v>
      </c>
      <c r="G136" s="40">
        <f t="shared" si="65"/>
        <v>0</v>
      </c>
      <c r="H136" s="40">
        <f t="shared" si="65"/>
        <v>0</v>
      </c>
      <c r="I136" s="46">
        <f t="shared" si="65"/>
        <v>0</v>
      </c>
      <c r="J136" s="40">
        <f t="shared" si="65"/>
        <v>0</v>
      </c>
      <c r="K136" s="40">
        <f t="shared" si="65"/>
        <v>0</v>
      </c>
      <c r="L136" s="176">
        <f t="shared" si="38"/>
        <v>0</v>
      </c>
    </row>
    <row r="137" spans="1:12" ht="22.5" hidden="1">
      <c r="A137" s="58" t="s">
        <v>218</v>
      </c>
      <c r="B137" s="52"/>
      <c r="C137" s="39" t="s">
        <v>381</v>
      </c>
      <c r="D137" s="46">
        <f>D138</f>
        <v>0</v>
      </c>
      <c r="E137" s="40">
        <f t="shared" si="65"/>
        <v>0</v>
      </c>
      <c r="F137" s="40">
        <f t="shared" si="65"/>
        <v>0</v>
      </c>
      <c r="G137" s="40">
        <f t="shared" si="65"/>
        <v>0</v>
      </c>
      <c r="H137" s="40">
        <f t="shared" si="65"/>
        <v>0</v>
      </c>
      <c r="I137" s="46">
        <f t="shared" si="65"/>
        <v>0</v>
      </c>
      <c r="J137" s="40">
        <f t="shared" si="65"/>
        <v>0</v>
      </c>
      <c r="K137" s="40">
        <f t="shared" si="65"/>
        <v>0</v>
      </c>
      <c r="L137" s="176">
        <f t="shared" si="38"/>
        <v>0</v>
      </c>
    </row>
    <row r="138" spans="1:12" ht="12.75" hidden="1">
      <c r="A138" s="58" t="s">
        <v>177</v>
      </c>
      <c r="B138" s="52"/>
      <c r="C138" s="39" t="s">
        <v>382</v>
      </c>
      <c r="D138" s="46">
        <f>E138</f>
        <v>0</v>
      </c>
      <c r="E138" s="40"/>
      <c r="F138" s="40"/>
      <c r="G138" s="40">
        <v>0</v>
      </c>
      <c r="H138" s="40">
        <v>0</v>
      </c>
      <c r="I138" s="46">
        <f>F138</f>
        <v>0</v>
      </c>
      <c r="J138" s="40">
        <f>D138-I138</f>
        <v>0</v>
      </c>
      <c r="K138" s="40">
        <f>E138-I138</f>
        <v>0</v>
      </c>
      <c r="L138" s="176">
        <f t="shared" si="38"/>
        <v>0</v>
      </c>
    </row>
    <row r="139" spans="1:12" ht="12.75" hidden="1">
      <c r="A139" s="58"/>
      <c r="B139" s="52"/>
      <c r="C139" s="39"/>
      <c r="D139" s="46"/>
      <c r="E139" s="40"/>
      <c r="F139" s="40"/>
      <c r="G139" s="40"/>
      <c r="H139" s="40"/>
      <c r="I139" s="46"/>
      <c r="J139" s="40"/>
      <c r="K139" s="40"/>
      <c r="L139" s="176">
        <f t="shared" si="38"/>
        <v>0</v>
      </c>
    </row>
    <row r="140" spans="1:12" ht="21" customHeight="1">
      <c r="A140" s="127" t="s">
        <v>102</v>
      </c>
      <c r="B140" s="128"/>
      <c r="C140" s="39" t="s">
        <v>423</v>
      </c>
      <c r="D140" s="46">
        <f aca="true" t="shared" si="66" ref="D140:K141">D141</f>
        <v>2921929</v>
      </c>
      <c r="E140" s="40">
        <f>E141</f>
        <v>2921929</v>
      </c>
      <c r="F140" s="40">
        <f t="shared" si="66"/>
        <v>2921929</v>
      </c>
      <c r="G140" s="40">
        <f t="shared" si="66"/>
        <v>0</v>
      </c>
      <c r="H140" s="40">
        <f t="shared" si="66"/>
        <v>0</v>
      </c>
      <c r="I140" s="46">
        <f t="shared" si="66"/>
        <v>2921929</v>
      </c>
      <c r="J140" s="40">
        <f t="shared" si="66"/>
        <v>0</v>
      </c>
      <c r="K140" s="40">
        <f t="shared" si="66"/>
        <v>0</v>
      </c>
      <c r="L140" s="176">
        <f t="shared" si="38"/>
        <v>0</v>
      </c>
    </row>
    <row r="141" spans="1:12" ht="23.25" customHeight="1">
      <c r="A141" s="58" t="s">
        <v>218</v>
      </c>
      <c r="B141" s="52"/>
      <c r="C141" s="39" t="s">
        <v>424</v>
      </c>
      <c r="D141" s="46">
        <f>D142</f>
        <v>2921929</v>
      </c>
      <c r="E141" s="40">
        <f t="shared" si="66"/>
        <v>2921929</v>
      </c>
      <c r="F141" s="40">
        <f t="shared" si="66"/>
        <v>2921929</v>
      </c>
      <c r="G141" s="40">
        <f t="shared" si="66"/>
        <v>0</v>
      </c>
      <c r="H141" s="40">
        <f t="shared" si="66"/>
        <v>0</v>
      </c>
      <c r="I141" s="46">
        <f t="shared" si="66"/>
        <v>2921929</v>
      </c>
      <c r="J141" s="40">
        <f t="shared" si="66"/>
        <v>0</v>
      </c>
      <c r="K141" s="40">
        <f t="shared" si="66"/>
        <v>0</v>
      </c>
      <c r="L141" s="176">
        <f t="shared" si="38"/>
        <v>0</v>
      </c>
    </row>
    <row r="142" spans="1:12" ht="17.25" customHeight="1">
      <c r="A142" s="58" t="s">
        <v>422</v>
      </c>
      <c r="B142" s="52"/>
      <c r="C142" s="39" t="s">
        <v>425</v>
      </c>
      <c r="D142" s="46">
        <f>E142</f>
        <v>2921929</v>
      </c>
      <c r="E142" s="40">
        <v>2921929</v>
      </c>
      <c r="F142" s="40">
        <v>2921929</v>
      </c>
      <c r="G142" s="40">
        <v>0</v>
      </c>
      <c r="H142" s="40">
        <v>0</v>
      </c>
      <c r="I142" s="46">
        <v>2921929</v>
      </c>
      <c r="J142" s="40">
        <f>D142-I142</f>
        <v>0</v>
      </c>
      <c r="K142" s="40">
        <f>E142-I142</f>
        <v>0</v>
      </c>
      <c r="L142" s="176">
        <f t="shared" si="38"/>
        <v>0</v>
      </c>
    </row>
    <row r="143" spans="1:12" ht="12.75" hidden="1">
      <c r="A143" s="58"/>
      <c r="B143" s="52"/>
      <c r="C143" s="39"/>
      <c r="D143" s="46"/>
      <c r="E143" s="40"/>
      <c r="F143" s="40"/>
      <c r="G143" s="40"/>
      <c r="H143" s="40"/>
      <c r="I143" s="46"/>
      <c r="J143" s="40"/>
      <c r="K143" s="40"/>
      <c r="L143" s="176">
        <f t="shared" si="38"/>
        <v>0</v>
      </c>
    </row>
    <row r="144" spans="1:12" ht="15" customHeight="1">
      <c r="A144" s="127" t="s">
        <v>103</v>
      </c>
      <c r="B144" s="128"/>
      <c r="C144" s="39" t="s">
        <v>428</v>
      </c>
      <c r="D144" s="46">
        <f>D147+D145</f>
        <v>11846031</v>
      </c>
      <c r="E144" s="40">
        <f>E147+E145</f>
        <v>11846031</v>
      </c>
      <c r="F144" s="40">
        <f aca="true" t="shared" si="67" ref="F144:K144">F147+F145</f>
        <v>11654964.18</v>
      </c>
      <c r="G144" s="40">
        <f t="shared" si="67"/>
        <v>0</v>
      </c>
      <c r="H144" s="40">
        <f t="shared" si="67"/>
        <v>0</v>
      </c>
      <c r="I144" s="46">
        <f t="shared" si="67"/>
        <v>11654964.18</v>
      </c>
      <c r="J144" s="40">
        <f t="shared" si="67"/>
        <v>191066.8200000003</v>
      </c>
      <c r="K144" s="40">
        <f t="shared" si="67"/>
        <v>191066.8200000003</v>
      </c>
      <c r="L144" s="176">
        <f t="shared" si="38"/>
        <v>191066.8200000003</v>
      </c>
    </row>
    <row r="145" spans="1:12" ht="15.75" customHeight="1">
      <c r="A145" s="57" t="s">
        <v>427</v>
      </c>
      <c r="B145" s="52"/>
      <c r="C145" s="39" t="s">
        <v>429</v>
      </c>
      <c r="D145" s="46">
        <f>D146</f>
        <v>11846031</v>
      </c>
      <c r="E145" s="40">
        <f aca="true" t="shared" si="68" ref="E145:K145">E146</f>
        <v>11846031</v>
      </c>
      <c r="F145" s="40">
        <f t="shared" si="68"/>
        <v>11654964.18</v>
      </c>
      <c r="G145" s="40">
        <f t="shared" si="68"/>
        <v>0</v>
      </c>
      <c r="H145" s="40">
        <f t="shared" si="68"/>
        <v>0</v>
      </c>
      <c r="I145" s="46">
        <f t="shared" si="68"/>
        <v>11654964.18</v>
      </c>
      <c r="J145" s="40">
        <f t="shared" si="68"/>
        <v>191066.8200000003</v>
      </c>
      <c r="K145" s="40">
        <f t="shared" si="68"/>
        <v>191066.8200000003</v>
      </c>
      <c r="L145" s="176">
        <f aca="true" t="shared" si="69" ref="L145:L208">E145-I145</f>
        <v>191066.8200000003</v>
      </c>
    </row>
    <row r="146" spans="1:12" ht="12.75" customHeight="1">
      <c r="A146" s="58" t="s">
        <v>426</v>
      </c>
      <c r="B146" s="52"/>
      <c r="C146" s="39" t="s">
        <v>430</v>
      </c>
      <c r="D146" s="46">
        <f>E146</f>
        <v>11846031</v>
      </c>
      <c r="E146" s="40">
        <v>11846031</v>
      </c>
      <c r="F146" s="40">
        <v>11654964.18</v>
      </c>
      <c r="G146" s="40">
        <v>0</v>
      </c>
      <c r="H146" s="40">
        <v>0</v>
      </c>
      <c r="I146" s="46">
        <f>F146</f>
        <v>11654964.18</v>
      </c>
      <c r="J146" s="40">
        <f>D146-I146</f>
        <v>191066.8200000003</v>
      </c>
      <c r="K146" s="40">
        <f>E146-F146</f>
        <v>191066.8200000003</v>
      </c>
      <c r="L146" s="176">
        <f t="shared" si="69"/>
        <v>191066.8200000003</v>
      </c>
    </row>
    <row r="147" spans="1:12" ht="22.5" customHeight="1">
      <c r="A147" s="57" t="s">
        <v>218</v>
      </c>
      <c r="B147" s="52"/>
      <c r="C147" s="39" t="s">
        <v>431</v>
      </c>
      <c r="D147" s="46">
        <f>D148</f>
        <v>0</v>
      </c>
      <c r="E147" s="40">
        <f aca="true" t="shared" si="70" ref="E147:K147">E148</f>
        <v>0</v>
      </c>
      <c r="F147" s="40">
        <f>F148</f>
        <v>0</v>
      </c>
      <c r="G147" s="40">
        <f t="shared" si="70"/>
        <v>0</v>
      </c>
      <c r="H147" s="40">
        <f t="shared" si="70"/>
        <v>0</v>
      </c>
      <c r="I147" s="46">
        <f t="shared" si="70"/>
        <v>0</v>
      </c>
      <c r="J147" s="40">
        <f t="shared" si="70"/>
        <v>0</v>
      </c>
      <c r="K147" s="40">
        <f t="shared" si="70"/>
        <v>0</v>
      </c>
      <c r="L147" s="176">
        <f t="shared" si="69"/>
        <v>0</v>
      </c>
    </row>
    <row r="148" spans="1:12" ht="15.75" customHeight="1">
      <c r="A148" s="58" t="s">
        <v>177</v>
      </c>
      <c r="B148" s="52"/>
      <c r="C148" s="39" t="s">
        <v>432</v>
      </c>
      <c r="D148" s="46">
        <f>E148</f>
        <v>0</v>
      </c>
      <c r="E148" s="40">
        <v>0</v>
      </c>
      <c r="F148" s="40">
        <v>0</v>
      </c>
      <c r="G148" s="40">
        <v>0</v>
      </c>
      <c r="H148" s="40">
        <v>0</v>
      </c>
      <c r="I148" s="46">
        <f>F148</f>
        <v>0</v>
      </c>
      <c r="J148" s="40">
        <f>D148-I148</f>
        <v>0</v>
      </c>
      <c r="K148" s="40">
        <f>E148-I148</f>
        <v>0</v>
      </c>
      <c r="L148" s="176">
        <f t="shared" si="69"/>
        <v>0</v>
      </c>
    </row>
    <row r="149" spans="1:12" ht="4.5" customHeight="1" hidden="1">
      <c r="A149" s="129"/>
      <c r="B149" s="130"/>
      <c r="C149" s="131"/>
      <c r="D149" s="132"/>
      <c r="E149" s="133"/>
      <c r="F149" s="133"/>
      <c r="G149" s="133"/>
      <c r="H149" s="133"/>
      <c r="I149" s="132"/>
      <c r="J149" s="133"/>
      <c r="K149" s="133"/>
      <c r="L149" s="176">
        <f t="shared" si="69"/>
        <v>0</v>
      </c>
    </row>
    <row r="150" spans="1:12" ht="16.5" customHeight="1" hidden="1">
      <c r="A150" s="127" t="s">
        <v>100</v>
      </c>
      <c r="B150" s="51"/>
      <c r="C150" s="39" t="s">
        <v>118</v>
      </c>
      <c r="D150" s="46">
        <f aca="true" t="shared" si="71" ref="D150:K150">D151</f>
        <v>0</v>
      </c>
      <c r="E150" s="40">
        <f t="shared" si="71"/>
        <v>0</v>
      </c>
      <c r="F150" s="40">
        <f t="shared" si="71"/>
        <v>0</v>
      </c>
      <c r="G150" s="40">
        <f t="shared" si="71"/>
        <v>0</v>
      </c>
      <c r="H150" s="40">
        <f t="shared" si="71"/>
        <v>0</v>
      </c>
      <c r="I150" s="46">
        <f t="shared" si="71"/>
        <v>0</v>
      </c>
      <c r="J150" s="40">
        <f t="shared" si="71"/>
        <v>0</v>
      </c>
      <c r="K150" s="40">
        <f t="shared" si="71"/>
        <v>0</v>
      </c>
      <c r="L150" s="176">
        <f t="shared" si="69"/>
        <v>0</v>
      </c>
    </row>
    <row r="151" spans="1:12" ht="0.75" customHeight="1">
      <c r="A151" s="57" t="s">
        <v>218</v>
      </c>
      <c r="B151" s="52"/>
      <c r="C151" s="39" t="s">
        <v>225</v>
      </c>
      <c r="D151" s="46">
        <f>D152</f>
        <v>0</v>
      </c>
      <c r="E151" s="40">
        <f aca="true" t="shared" si="72" ref="E151:K151">E152</f>
        <v>0</v>
      </c>
      <c r="F151" s="40">
        <f t="shared" si="72"/>
        <v>0</v>
      </c>
      <c r="G151" s="40">
        <v>0</v>
      </c>
      <c r="H151" s="40">
        <v>0</v>
      </c>
      <c r="I151" s="46">
        <f t="shared" si="72"/>
        <v>0</v>
      </c>
      <c r="J151" s="40">
        <f t="shared" si="72"/>
        <v>0</v>
      </c>
      <c r="K151" s="40">
        <f t="shared" si="72"/>
        <v>0</v>
      </c>
      <c r="L151" s="176">
        <f t="shared" si="69"/>
        <v>0</v>
      </c>
    </row>
    <row r="152" spans="1:12" ht="12.75" hidden="1">
      <c r="A152" s="58" t="s">
        <v>177</v>
      </c>
      <c r="B152" s="52"/>
      <c r="C152" s="39" t="s">
        <v>119</v>
      </c>
      <c r="D152" s="46">
        <f>E152</f>
        <v>0</v>
      </c>
      <c r="E152" s="40"/>
      <c r="F152" s="40"/>
      <c r="G152" s="40">
        <v>0</v>
      </c>
      <c r="H152" s="40">
        <v>0</v>
      </c>
      <c r="I152" s="46">
        <f>F152</f>
        <v>0</v>
      </c>
      <c r="J152" s="40">
        <f>D152-I152</f>
        <v>0</v>
      </c>
      <c r="K152" s="40">
        <f>E152-I152</f>
        <v>0</v>
      </c>
      <c r="L152" s="176">
        <f t="shared" si="69"/>
        <v>0</v>
      </c>
    </row>
    <row r="153" spans="1:12" ht="12.75" hidden="1">
      <c r="A153" s="58"/>
      <c r="B153" s="52"/>
      <c r="C153" s="39"/>
      <c r="D153" s="46"/>
      <c r="E153" s="40"/>
      <c r="F153" s="40"/>
      <c r="G153" s="40"/>
      <c r="H153" s="40"/>
      <c r="I153" s="46"/>
      <c r="J153" s="40"/>
      <c r="K153" s="40"/>
      <c r="L153" s="176">
        <f t="shared" si="69"/>
        <v>0</v>
      </c>
    </row>
    <row r="154" spans="1:12" ht="18" customHeight="1">
      <c r="A154" s="127" t="s">
        <v>104</v>
      </c>
      <c r="B154" s="128"/>
      <c r="C154" s="39" t="s">
        <v>438</v>
      </c>
      <c r="D154" s="46">
        <f aca="true" t="shared" si="73" ref="D154:K154">D155</f>
        <v>739239</v>
      </c>
      <c r="E154" s="40">
        <f>E155</f>
        <v>739239</v>
      </c>
      <c r="F154" s="40">
        <f t="shared" si="73"/>
        <v>723505.66</v>
      </c>
      <c r="G154" s="40">
        <f t="shared" si="73"/>
        <v>0</v>
      </c>
      <c r="H154" s="40">
        <f t="shared" si="73"/>
        <v>0</v>
      </c>
      <c r="I154" s="46">
        <f t="shared" si="73"/>
        <v>723505.66</v>
      </c>
      <c r="J154" s="40">
        <f t="shared" si="73"/>
        <v>15733.339999999967</v>
      </c>
      <c r="K154" s="40">
        <f t="shared" si="73"/>
        <v>15733.339999999967</v>
      </c>
      <c r="L154" s="176">
        <f t="shared" si="69"/>
        <v>15733.339999999967</v>
      </c>
    </row>
    <row r="155" spans="1:12" ht="27" customHeight="1">
      <c r="A155" s="58" t="s">
        <v>231</v>
      </c>
      <c r="B155" s="52"/>
      <c r="C155" s="39" t="s">
        <v>437</v>
      </c>
      <c r="D155" s="46">
        <f>E155</f>
        <v>739239</v>
      </c>
      <c r="E155" s="40">
        <f aca="true" t="shared" si="74" ref="E155:K155">E156</f>
        <v>739239</v>
      </c>
      <c r="F155" s="40">
        <f t="shared" si="74"/>
        <v>723505.66</v>
      </c>
      <c r="G155" s="40">
        <f t="shared" si="74"/>
        <v>0</v>
      </c>
      <c r="H155" s="40">
        <f t="shared" si="74"/>
        <v>0</v>
      </c>
      <c r="I155" s="46">
        <f t="shared" si="74"/>
        <v>723505.66</v>
      </c>
      <c r="J155" s="40">
        <f t="shared" si="74"/>
        <v>15733.339999999967</v>
      </c>
      <c r="K155" s="40">
        <f t="shared" si="74"/>
        <v>15733.339999999967</v>
      </c>
      <c r="L155" s="176">
        <f t="shared" si="69"/>
        <v>15733.339999999967</v>
      </c>
    </row>
    <row r="156" spans="1:12" ht="33.75">
      <c r="A156" s="58" t="s">
        <v>180</v>
      </c>
      <c r="B156" s="52"/>
      <c r="C156" s="39" t="s">
        <v>439</v>
      </c>
      <c r="D156" s="46">
        <f>E156</f>
        <v>739239</v>
      </c>
      <c r="E156" s="40">
        <v>739239</v>
      </c>
      <c r="F156" s="40">
        <v>723505.66</v>
      </c>
      <c r="G156" s="40">
        <v>0</v>
      </c>
      <c r="H156" s="40">
        <v>0</v>
      </c>
      <c r="I156" s="46">
        <f>F156</f>
        <v>723505.66</v>
      </c>
      <c r="J156" s="40">
        <f>D156-I156</f>
        <v>15733.339999999967</v>
      </c>
      <c r="K156" s="40">
        <f>E156-I156</f>
        <v>15733.339999999967</v>
      </c>
      <c r="L156" s="176">
        <f t="shared" si="69"/>
        <v>15733.339999999967</v>
      </c>
    </row>
    <row r="157" spans="1:12" ht="42" hidden="1">
      <c r="A157" s="127" t="s">
        <v>266</v>
      </c>
      <c r="B157" s="128"/>
      <c r="C157" s="39" t="s">
        <v>267</v>
      </c>
      <c r="D157" s="46">
        <f aca="true" t="shared" si="75" ref="D157:K158">D158</f>
        <v>0</v>
      </c>
      <c r="E157" s="40">
        <f t="shared" si="75"/>
        <v>0</v>
      </c>
      <c r="F157" s="40">
        <f aca="true" t="shared" si="76" ref="F157:K157">F158</f>
        <v>0</v>
      </c>
      <c r="G157" s="40">
        <f>G158</f>
        <v>0</v>
      </c>
      <c r="H157" s="40">
        <f>H158</f>
        <v>0</v>
      </c>
      <c r="I157" s="46">
        <f>I158</f>
        <v>0</v>
      </c>
      <c r="J157" s="40">
        <f t="shared" si="76"/>
        <v>0</v>
      </c>
      <c r="K157" s="40">
        <f t="shared" si="76"/>
        <v>0</v>
      </c>
      <c r="L157" s="176">
        <f t="shared" si="69"/>
        <v>0</v>
      </c>
    </row>
    <row r="158" spans="1:12" ht="22.5" hidden="1">
      <c r="A158" s="58" t="s">
        <v>218</v>
      </c>
      <c r="B158" s="52"/>
      <c r="C158" s="39" t="s">
        <v>268</v>
      </c>
      <c r="D158" s="46">
        <f>D159</f>
        <v>0</v>
      </c>
      <c r="E158" s="40">
        <f t="shared" si="75"/>
        <v>0</v>
      </c>
      <c r="F158" s="40">
        <f t="shared" si="75"/>
        <v>0</v>
      </c>
      <c r="G158" s="40">
        <f t="shared" si="75"/>
        <v>0</v>
      </c>
      <c r="H158" s="40">
        <f t="shared" si="75"/>
        <v>0</v>
      </c>
      <c r="I158" s="46">
        <f t="shared" si="75"/>
        <v>0</v>
      </c>
      <c r="J158" s="40">
        <f t="shared" si="75"/>
        <v>0</v>
      </c>
      <c r="K158" s="40">
        <f t="shared" si="75"/>
        <v>0</v>
      </c>
      <c r="L158" s="176">
        <f t="shared" si="69"/>
        <v>0</v>
      </c>
    </row>
    <row r="159" spans="1:12" ht="45" hidden="1">
      <c r="A159" s="58" t="s">
        <v>172</v>
      </c>
      <c r="B159" s="52"/>
      <c r="C159" s="39" t="s">
        <v>269</v>
      </c>
      <c r="D159" s="46">
        <f>E159</f>
        <v>0</v>
      </c>
      <c r="E159" s="40"/>
      <c r="F159" s="40"/>
      <c r="G159" s="40">
        <v>0</v>
      </c>
      <c r="H159" s="40">
        <v>0</v>
      </c>
      <c r="I159" s="46">
        <f>F159</f>
        <v>0</v>
      </c>
      <c r="J159" s="40">
        <f>D159-I159</f>
        <v>0</v>
      </c>
      <c r="K159" s="40">
        <f>E159-I159</f>
        <v>0</v>
      </c>
      <c r="L159" s="176">
        <f t="shared" si="69"/>
        <v>0</v>
      </c>
    </row>
    <row r="160" spans="1:12" ht="21" hidden="1">
      <c r="A160" s="127" t="s">
        <v>325</v>
      </c>
      <c r="B160" s="128"/>
      <c r="C160" s="39" t="s">
        <v>326</v>
      </c>
      <c r="D160" s="46">
        <f aca="true" t="shared" si="77" ref="D160:K161">D161</f>
        <v>0</v>
      </c>
      <c r="E160" s="40">
        <f t="shared" si="77"/>
        <v>0</v>
      </c>
      <c r="F160" s="40">
        <f t="shared" si="77"/>
        <v>0</v>
      </c>
      <c r="G160" s="40">
        <f t="shared" si="77"/>
        <v>0</v>
      </c>
      <c r="H160" s="40">
        <f t="shared" si="77"/>
        <v>0</v>
      </c>
      <c r="I160" s="46">
        <f t="shared" si="77"/>
        <v>0</v>
      </c>
      <c r="J160" s="40">
        <f t="shared" si="77"/>
        <v>0</v>
      </c>
      <c r="K160" s="40">
        <f t="shared" si="77"/>
        <v>0</v>
      </c>
      <c r="L160" s="176">
        <f t="shared" si="69"/>
        <v>0</v>
      </c>
    </row>
    <row r="161" spans="1:12" ht="22.5" hidden="1">
      <c r="A161" s="58" t="s">
        <v>231</v>
      </c>
      <c r="B161" s="52"/>
      <c r="C161" s="39" t="s">
        <v>340</v>
      </c>
      <c r="D161" s="46">
        <f>D162</f>
        <v>0</v>
      </c>
      <c r="E161" s="40">
        <f>E162</f>
        <v>0</v>
      </c>
      <c r="F161" s="40">
        <f t="shared" si="77"/>
        <v>0</v>
      </c>
      <c r="G161" s="40">
        <f t="shared" si="77"/>
        <v>0</v>
      </c>
      <c r="H161" s="40">
        <f t="shared" si="77"/>
        <v>0</v>
      </c>
      <c r="I161" s="46">
        <f t="shared" si="77"/>
        <v>0</v>
      </c>
      <c r="J161" s="40">
        <f t="shared" si="77"/>
        <v>0</v>
      </c>
      <c r="K161" s="40">
        <f t="shared" si="77"/>
        <v>0</v>
      </c>
      <c r="L161" s="176">
        <f t="shared" si="69"/>
        <v>0</v>
      </c>
    </row>
    <row r="162" spans="1:12" ht="33.75" hidden="1">
      <c r="A162" s="58" t="s">
        <v>180</v>
      </c>
      <c r="B162" s="52"/>
      <c r="C162" s="39" t="s">
        <v>339</v>
      </c>
      <c r="D162" s="46">
        <f>E162</f>
        <v>0</v>
      </c>
      <c r="E162" s="40"/>
      <c r="F162" s="40"/>
      <c r="G162" s="40">
        <v>0</v>
      </c>
      <c r="H162" s="40">
        <v>0</v>
      </c>
      <c r="I162" s="46">
        <f>F162</f>
        <v>0</v>
      </c>
      <c r="J162" s="40">
        <f>D162-F162</f>
        <v>0</v>
      </c>
      <c r="K162" s="40">
        <f>E162-I162</f>
        <v>0</v>
      </c>
      <c r="L162" s="176">
        <f t="shared" si="69"/>
        <v>0</v>
      </c>
    </row>
    <row r="163" spans="1:12" ht="24" customHeight="1">
      <c r="A163" s="127" t="s">
        <v>324</v>
      </c>
      <c r="B163" s="128"/>
      <c r="C163" s="39" t="s">
        <v>418</v>
      </c>
      <c r="D163" s="46">
        <f aca="true" t="shared" si="78" ref="D163:K163">D164</f>
        <v>268728998</v>
      </c>
      <c r="E163" s="40">
        <f t="shared" si="78"/>
        <v>268728998</v>
      </c>
      <c r="F163" s="40">
        <f t="shared" si="78"/>
        <v>248648248.27</v>
      </c>
      <c r="G163" s="40">
        <f t="shared" si="78"/>
        <v>0</v>
      </c>
      <c r="H163" s="40">
        <f t="shared" si="78"/>
        <v>0</v>
      </c>
      <c r="I163" s="46">
        <f t="shared" si="78"/>
        <v>248648248.27</v>
      </c>
      <c r="J163" s="40">
        <f t="shared" si="78"/>
        <v>20080749.73</v>
      </c>
      <c r="K163" s="40">
        <f t="shared" si="78"/>
        <v>20080749.73</v>
      </c>
      <c r="L163" s="176">
        <f t="shared" si="69"/>
        <v>20080749.72999999</v>
      </c>
    </row>
    <row r="164" spans="1:12" ht="23.25" customHeight="1">
      <c r="A164" s="58" t="s">
        <v>218</v>
      </c>
      <c r="B164" s="52"/>
      <c r="C164" s="39" t="s">
        <v>417</v>
      </c>
      <c r="D164" s="46">
        <f>D165+D166</f>
        <v>268728998</v>
      </c>
      <c r="E164" s="40">
        <f>E165+E166</f>
        <v>268728998</v>
      </c>
      <c r="F164" s="40">
        <f aca="true" t="shared" si="79" ref="F164:K164">F165+F166</f>
        <v>248648248.27</v>
      </c>
      <c r="G164" s="40">
        <f t="shared" si="79"/>
        <v>0</v>
      </c>
      <c r="H164" s="40">
        <f t="shared" si="79"/>
        <v>0</v>
      </c>
      <c r="I164" s="46">
        <f t="shared" si="79"/>
        <v>248648248.27</v>
      </c>
      <c r="J164" s="40">
        <f t="shared" si="79"/>
        <v>20080749.73</v>
      </c>
      <c r="K164" s="40">
        <f t="shared" si="79"/>
        <v>20080749.73</v>
      </c>
      <c r="L164" s="176">
        <f t="shared" si="69"/>
        <v>20080749.72999999</v>
      </c>
    </row>
    <row r="165" spans="1:12" ht="44.25" customHeight="1">
      <c r="A165" s="58" t="s">
        <v>404</v>
      </c>
      <c r="B165" s="52"/>
      <c r="C165" s="39" t="s">
        <v>415</v>
      </c>
      <c r="D165" s="46">
        <f>E165</f>
        <v>261633400</v>
      </c>
      <c r="E165" s="40">
        <v>261633400</v>
      </c>
      <c r="F165" s="40">
        <v>241784100</v>
      </c>
      <c r="G165" s="40">
        <v>0</v>
      </c>
      <c r="H165" s="40">
        <v>0</v>
      </c>
      <c r="I165" s="46">
        <v>241784100</v>
      </c>
      <c r="J165" s="40">
        <f>D165-I165</f>
        <v>19849300</v>
      </c>
      <c r="K165" s="40">
        <f>E165-I165</f>
        <v>19849300</v>
      </c>
      <c r="L165" s="176">
        <f t="shared" si="69"/>
        <v>19849300</v>
      </c>
    </row>
    <row r="166" spans="1:12" ht="12.75">
      <c r="A166" s="58" t="s">
        <v>401</v>
      </c>
      <c r="B166" s="52"/>
      <c r="C166" s="39" t="s">
        <v>416</v>
      </c>
      <c r="D166" s="46">
        <f>E166</f>
        <v>7095598</v>
      </c>
      <c r="E166" s="40">
        <v>7095598</v>
      </c>
      <c r="F166" s="40">
        <v>6864148.27</v>
      </c>
      <c r="G166" s="40">
        <v>0</v>
      </c>
      <c r="H166" s="40">
        <v>0</v>
      </c>
      <c r="I166" s="46">
        <v>6864148.27</v>
      </c>
      <c r="J166" s="40">
        <f>D166-I166</f>
        <v>231449.73000000045</v>
      </c>
      <c r="K166" s="40">
        <f>E166-I166</f>
        <v>231449.73000000045</v>
      </c>
      <c r="L166" s="176">
        <f t="shared" si="69"/>
        <v>231449.73000000045</v>
      </c>
    </row>
    <row r="167" spans="1:12" ht="12.75" hidden="1">
      <c r="A167" s="52"/>
      <c r="B167" s="52"/>
      <c r="C167" s="39"/>
      <c r="D167" s="46"/>
      <c r="E167" s="40"/>
      <c r="F167" s="40">
        <v>0</v>
      </c>
      <c r="G167" s="40"/>
      <c r="H167" s="40"/>
      <c r="I167" s="46"/>
      <c r="J167" s="40"/>
      <c r="K167" s="40"/>
      <c r="L167" s="176">
        <f t="shared" si="69"/>
        <v>0</v>
      </c>
    </row>
    <row r="168" spans="1:12" ht="159.75" customHeight="1">
      <c r="A168" s="127" t="s">
        <v>181</v>
      </c>
      <c r="B168" s="128"/>
      <c r="C168" s="125" t="s">
        <v>421</v>
      </c>
      <c r="D168" s="113">
        <f aca="true" t="shared" si="80" ref="D168:K168">D170</f>
        <v>16172433</v>
      </c>
      <c r="E168" s="113">
        <f t="shared" si="80"/>
        <v>16172433</v>
      </c>
      <c r="F168" s="113">
        <f t="shared" si="80"/>
        <v>16172433</v>
      </c>
      <c r="G168" s="113">
        <f t="shared" si="80"/>
        <v>0</v>
      </c>
      <c r="H168" s="113">
        <f t="shared" si="80"/>
        <v>0</v>
      </c>
      <c r="I168" s="113">
        <f t="shared" si="80"/>
        <v>16172433</v>
      </c>
      <c r="J168" s="113">
        <f t="shared" si="80"/>
        <v>0</v>
      </c>
      <c r="K168" s="113">
        <f t="shared" si="80"/>
        <v>0</v>
      </c>
      <c r="L168" s="176">
        <f t="shared" si="69"/>
        <v>0</v>
      </c>
    </row>
    <row r="169" spans="1:12" ht="21.75" customHeight="1">
      <c r="A169" s="58" t="s">
        <v>218</v>
      </c>
      <c r="B169" s="52"/>
      <c r="C169" s="39" t="s">
        <v>420</v>
      </c>
      <c r="D169" s="46">
        <f>D170</f>
        <v>16172433</v>
      </c>
      <c r="E169" s="40">
        <f>E170</f>
        <v>16172433</v>
      </c>
      <c r="F169" s="40">
        <f aca="true" t="shared" si="81" ref="F169:K169">F170</f>
        <v>16172433</v>
      </c>
      <c r="G169" s="40">
        <f t="shared" si="81"/>
        <v>0</v>
      </c>
      <c r="H169" s="40">
        <f t="shared" si="81"/>
        <v>0</v>
      </c>
      <c r="I169" s="46">
        <f t="shared" si="81"/>
        <v>16172433</v>
      </c>
      <c r="J169" s="40">
        <f t="shared" si="81"/>
        <v>0</v>
      </c>
      <c r="K169" s="40">
        <f t="shared" si="81"/>
        <v>0</v>
      </c>
      <c r="L169" s="176">
        <f t="shared" si="69"/>
        <v>0</v>
      </c>
    </row>
    <row r="170" spans="1:12" ht="45">
      <c r="A170" s="58" t="s">
        <v>404</v>
      </c>
      <c r="B170" s="52"/>
      <c r="C170" s="39" t="s">
        <v>419</v>
      </c>
      <c r="D170" s="46">
        <f>E170</f>
        <v>16172433</v>
      </c>
      <c r="E170" s="40">
        <v>16172433</v>
      </c>
      <c r="F170" s="40">
        <v>16172433</v>
      </c>
      <c r="G170" s="40">
        <v>0</v>
      </c>
      <c r="H170" s="40">
        <v>0</v>
      </c>
      <c r="I170" s="46">
        <v>16172433</v>
      </c>
      <c r="J170" s="40">
        <f>D170-I170</f>
        <v>0</v>
      </c>
      <c r="K170" s="40">
        <f>E170-I170</f>
        <v>0</v>
      </c>
      <c r="L170" s="176">
        <f t="shared" si="69"/>
        <v>0</v>
      </c>
    </row>
    <row r="171" spans="1:12" ht="12.75" hidden="1">
      <c r="A171" s="52"/>
      <c r="B171" s="52"/>
      <c r="C171" s="39"/>
      <c r="D171" s="46"/>
      <c r="E171" s="40"/>
      <c r="F171" s="40"/>
      <c r="G171" s="40"/>
      <c r="H171" s="40"/>
      <c r="I171" s="46"/>
      <c r="J171" s="40"/>
      <c r="K171" s="40"/>
      <c r="L171" s="176">
        <f t="shared" si="69"/>
        <v>0</v>
      </c>
    </row>
    <row r="172" spans="1:12" ht="42.75">
      <c r="A172" s="128" t="s">
        <v>690</v>
      </c>
      <c r="B172" s="128"/>
      <c r="C172" s="39" t="s">
        <v>693</v>
      </c>
      <c r="D172" s="46">
        <f aca="true" t="shared" si="82" ref="D172:K173">D173</f>
        <v>2128588.64</v>
      </c>
      <c r="E172" s="40">
        <f t="shared" si="82"/>
        <v>2128588.64</v>
      </c>
      <c r="F172" s="40">
        <f t="shared" si="82"/>
        <v>2128333.33</v>
      </c>
      <c r="G172" s="40">
        <f t="shared" si="82"/>
        <v>0</v>
      </c>
      <c r="H172" s="40">
        <f t="shared" si="82"/>
        <v>0</v>
      </c>
      <c r="I172" s="46">
        <f t="shared" si="82"/>
        <v>2128333.33</v>
      </c>
      <c r="J172" s="40">
        <f t="shared" si="82"/>
        <v>255.31000000005588</v>
      </c>
      <c r="K172" s="40">
        <f t="shared" si="82"/>
        <v>255.31000000005588</v>
      </c>
      <c r="L172" s="176">
        <f t="shared" si="69"/>
        <v>255.31000000005588</v>
      </c>
    </row>
    <row r="173" spans="1:12" ht="22.5">
      <c r="A173" s="52" t="s">
        <v>218</v>
      </c>
      <c r="B173" s="52"/>
      <c r="C173" s="39" t="s">
        <v>692</v>
      </c>
      <c r="D173" s="46">
        <f>D174</f>
        <v>2128588.64</v>
      </c>
      <c r="E173" s="40">
        <f>E174</f>
        <v>2128588.64</v>
      </c>
      <c r="F173" s="40">
        <f t="shared" si="82"/>
        <v>2128333.33</v>
      </c>
      <c r="G173" s="40">
        <f t="shared" si="82"/>
        <v>0</v>
      </c>
      <c r="H173" s="40">
        <f t="shared" si="82"/>
        <v>0</v>
      </c>
      <c r="I173" s="46">
        <f t="shared" si="82"/>
        <v>2128333.33</v>
      </c>
      <c r="J173" s="40">
        <f t="shared" si="82"/>
        <v>255.31000000005588</v>
      </c>
      <c r="K173" s="40">
        <f t="shared" si="82"/>
        <v>255.31000000005588</v>
      </c>
      <c r="L173" s="176">
        <f t="shared" si="69"/>
        <v>255.31000000005588</v>
      </c>
    </row>
    <row r="174" spans="1:12" ht="12" customHeight="1">
      <c r="A174" s="58" t="s">
        <v>401</v>
      </c>
      <c r="B174" s="52"/>
      <c r="C174" s="39" t="s">
        <v>691</v>
      </c>
      <c r="D174" s="46">
        <f>E174</f>
        <v>2128588.64</v>
      </c>
      <c r="E174" s="40">
        <v>2128588.64</v>
      </c>
      <c r="F174" s="40">
        <v>2128333.33</v>
      </c>
      <c r="G174" s="40">
        <v>0</v>
      </c>
      <c r="H174" s="40">
        <v>0</v>
      </c>
      <c r="I174" s="46">
        <f>F174</f>
        <v>2128333.33</v>
      </c>
      <c r="J174" s="40">
        <f>D174-I174</f>
        <v>255.31000000005588</v>
      </c>
      <c r="K174" s="40">
        <f>E174-I174</f>
        <v>255.31000000005588</v>
      </c>
      <c r="L174" s="176">
        <f t="shared" si="69"/>
        <v>255.31000000005588</v>
      </c>
    </row>
    <row r="175" spans="1:12" ht="12.75" hidden="1">
      <c r="A175" s="52"/>
      <c r="B175" s="52"/>
      <c r="C175" s="39"/>
      <c r="D175" s="46"/>
      <c r="E175" s="40"/>
      <c r="F175" s="40"/>
      <c r="G175" s="40"/>
      <c r="H175" s="40"/>
      <c r="I175" s="46"/>
      <c r="J175" s="40"/>
      <c r="K175" s="40"/>
      <c r="L175" s="176">
        <f t="shared" si="69"/>
        <v>0</v>
      </c>
    </row>
    <row r="176" spans="1:12" ht="32.25" hidden="1">
      <c r="A176" s="128" t="s">
        <v>184</v>
      </c>
      <c r="B176" s="128"/>
      <c r="C176" s="39" t="s">
        <v>120</v>
      </c>
      <c r="D176" s="46">
        <f aca="true" t="shared" si="83" ref="D176:K177">D177</f>
        <v>0</v>
      </c>
      <c r="E176" s="40">
        <f t="shared" si="83"/>
        <v>0</v>
      </c>
      <c r="F176" s="40">
        <f t="shared" si="83"/>
        <v>0</v>
      </c>
      <c r="G176" s="40">
        <f t="shared" si="83"/>
        <v>0</v>
      </c>
      <c r="H176" s="40">
        <f t="shared" si="83"/>
        <v>0</v>
      </c>
      <c r="I176" s="46">
        <f t="shared" si="83"/>
        <v>0</v>
      </c>
      <c r="J176" s="40">
        <f t="shared" si="83"/>
        <v>0</v>
      </c>
      <c r="K176" s="40">
        <f t="shared" si="83"/>
        <v>0</v>
      </c>
      <c r="L176" s="176">
        <f t="shared" si="69"/>
        <v>0</v>
      </c>
    </row>
    <row r="177" spans="1:12" ht="22.5" hidden="1">
      <c r="A177" s="52" t="s">
        <v>218</v>
      </c>
      <c r="B177" s="52"/>
      <c r="C177" s="39" t="s">
        <v>226</v>
      </c>
      <c r="D177" s="46">
        <f>D178</f>
        <v>0</v>
      </c>
      <c r="E177" s="40">
        <f t="shared" si="83"/>
        <v>0</v>
      </c>
      <c r="F177" s="40">
        <f t="shared" si="83"/>
        <v>0</v>
      </c>
      <c r="G177" s="40">
        <f t="shared" si="83"/>
        <v>0</v>
      </c>
      <c r="H177" s="40">
        <f t="shared" si="83"/>
        <v>0</v>
      </c>
      <c r="I177" s="46">
        <f t="shared" si="83"/>
        <v>0</v>
      </c>
      <c r="J177" s="40">
        <f t="shared" si="83"/>
        <v>0</v>
      </c>
      <c r="K177" s="40">
        <f t="shared" si="83"/>
        <v>0</v>
      </c>
      <c r="L177" s="176">
        <f t="shared" si="69"/>
        <v>0</v>
      </c>
    </row>
    <row r="178" spans="1:12" ht="45" hidden="1">
      <c r="A178" s="52" t="s">
        <v>172</v>
      </c>
      <c r="B178" s="52"/>
      <c r="C178" s="39" t="s">
        <v>121</v>
      </c>
      <c r="D178" s="46">
        <f>E178</f>
        <v>0</v>
      </c>
      <c r="E178" s="40">
        <v>0</v>
      </c>
      <c r="F178" s="40">
        <v>0</v>
      </c>
      <c r="G178" s="40">
        <v>0</v>
      </c>
      <c r="H178" s="40">
        <v>0</v>
      </c>
      <c r="I178" s="46">
        <f>F178</f>
        <v>0</v>
      </c>
      <c r="J178" s="40">
        <f>D178-I178</f>
        <v>0</v>
      </c>
      <c r="K178" s="40">
        <f>E178-I178</f>
        <v>0</v>
      </c>
      <c r="L178" s="176">
        <f t="shared" si="69"/>
        <v>0</v>
      </c>
    </row>
    <row r="179" spans="1:12" ht="12.75" hidden="1">
      <c r="A179" s="52"/>
      <c r="B179" s="52"/>
      <c r="C179" s="39"/>
      <c r="D179" s="46"/>
      <c r="E179" s="40"/>
      <c r="F179" s="40"/>
      <c r="G179" s="40"/>
      <c r="H179" s="40"/>
      <c r="I179" s="46"/>
      <c r="J179" s="40"/>
      <c r="K179" s="40"/>
      <c r="L179" s="176">
        <f t="shared" si="69"/>
        <v>0</v>
      </c>
    </row>
    <row r="180" spans="1:12" ht="42.75" hidden="1">
      <c r="A180" s="128" t="s">
        <v>105</v>
      </c>
      <c r="B180" s="128"/>
      <c r="C180" s="39" t="s">
        <v>122</v>
      </c>
      <c r="D180" s="46">
        <f aca="true" t="shared" si="84" ref="D180:K181">D181</f>
        <v>0</v>
      </c>
      <c r="E180" s="40">
        <f t="shared" si="84"/>
        <v>0</v>
      </c>
      <c r="F180" s="40">
        <f t="shared" si="84"/>
        <v>0</v>
      </c>
      <c r="G180" s="40">
        <f t="shared" si="84"/>
        <v>0</v>
      </c>
      <c r="H180" s="40">
        <f t="shared" si="84"/>
        <v>0</v>
      </c>
      <c r="I180" s="46">
        <f t="shared" si="84"/>
        <v>0</v>
      </c>
      <c r="J180" s="40">
        <f t="shared" si="84"/>
        <v>0</v>
      </c>
      <c r="K180" s="40">
        <f t="shared" si="84"/>
        <v>0</v>
      </c>
      <c r="L180" s="176">
        <f t="shared" si="69"/>
        <v>0</v>
      </c>
    </row>
    <row r="181" spans="1:12" ht="22.5" hidden="1">
      <c r="A181" s="52" t="s">
        <v>218</v>
      </c>
      <c r="B181" s="52"/>
      <c r="C181" s="39" t="s">
        <v>227</v>
      </c>
      <c r="D181" s="46">
        <f>D182</f>
        <v>0</v>
      </c>
      <c r="E181" s="40">
        <f t="shared" si="84"/>
        <v>0</v>
      </c>
      <c r="F181" s="40">
        <f t="shared" si="84"/>
        <v>0</v>
      </c>
      <c r="G181" s="40">
        <f t="shared" si="84"/>
        <v>0</v>
      </c>
      <c r="H181" s="40">
        <f t="shared" si="84"/>
        <v>0</v>
      </c>
      <c r="I181" s="46">
        <f t="shared" si="84"/>
        <v>0</v>
      </c>
      <c r="J181" s="40">
        <f t="shared" si="84"/>
        <v>0</v>
      </c>
      <c r="K181" s="40">
        <f t="shared" si="84"/>
        <v>0</v>
      </c>
      <c r="L181" s="176">
        <f t="shared" si="69"/>
        <v>0</v>
      </c>
    </row>
    <row r="182" spans="1:12" ht="45" hidden="1">
      <c r="A182" s="52" t="s">
        <v>172</v>
      </c>
      <c r="B182" s="52"/>
      <c r="C182" s="39" t="s">
        <v>123</v>
      </c>
      <c r="D182" s="46">
        <f>E182</f>
        <v>0</v>
      </c>
      <c r="E182" s="40">
        <v>0</v>
      </c>
      <c r="F182" s="40">
        <v>0</v>
      </c>
      <c r="G182" s="40">
        <v>0</v>
      </c>
      <c r="H182" s="40">
        <v>0</v>
      </c>
      <c r="I182" s="46">
        <f>F182</f>
        <v>0</v>
      </c>
      <c r="J182" s="40">
        <f>D182-I182</f>
        <v>0</v>
      </c>
      <c r="K182" s="40">
        <f>E182-I182</f>
        <v>0</v>
      </c>
      <c r="L182" s="176">
        <f t="shared" si="69"/>
        <v>0</v>
      </c>
    </row>
    <row r="183" spans="1:12" ht="12.75" hidden="1">
      <c r="A183" s="52"/>
      <c r="B183" s="52"/>
      <c r="C183" s="39"/>
      <c r="D183" s="46"/>
      <c r="E183" s="40"/>
      <c r="F183" s="40">
        <v>0</v>
      </c>
      <c r="G183" s="40"/>
      <c r="H183" s="40"/>
      <c r="I183" s="46"/>
      <c r="J183" s="40"/>
      <c r="K183" s="40"/>
      <c r="L183" s="176">
        <f t="shared" si="69"/>
        <v>0</v>
      </c>
    </row>
    <row r="184" spans="1:12" ht="42.75" hidden="1">
      <c r="A184" s="128" t="s">
        <v>106</v>
      </c>
      <c r="B184" s="128"/>
      <c r="C184" s="39" t="s">
        <v>124</v>
      </c>
      <c r="D184" s="46">
        <f aca="true" t="shared" si="85" ref="D184:K184">D185+D188</f>
        <v>0</v>
      </c>
      <c r="E184" s="40">
        <f t="shared" si="85"/>
        <v>0</v>
      </c>
      <c r="F184" s="40">
        <f t="shared" si="85"/>
        <v>0</v>
      </c>
      <c r="G184" s="40">
        <f>G185+G188</f>
        <v>0</v>
      </c>
      <c r="H184" s="40">
        <f>H185+H188</f>
        <v>0</v>
      </c>
      <c r="I184" s="46">
        <f>I185+I188</f>
        <v>0</v>
      </c>
      <c r="J184" s="40">
        <f t="shared" si="85"/>
        <v>0</v>
      </c>
      <c r="K184" s="40">
        <f t="shared" si="85"/>
        <v>0</v>
      </c>
      <c r="L184" s="176">
        <f t="shared" si="69"/>
        <v>0</v>
      </c>
    </row>
    <row r="185" spans="1:12" ht="0.75" customHeight="1">
      <c r="A185" s="52" t="s">
        <v>218</v>
      </c>
      <c r="B185" s="52"/>
      <c r="C185" s="39" t="s">
        <v>248</v>
      </c>
      <c r="D185" s="46">
        <f>D186</f>
        <v>0</v>
      </c>
      <c r="E185" s="40">
        <f>E186</f>
        <v>0</v>
      </c>
      <c r="F185" s="40">
        <f aca="true" t="shared" si="86" ref="F185:K185">F186</f>
        <v>0</v>
      </c>
      <c r="G185" s="40">
        <f t="shared" si="86"/>
        <v>0</v>
      </c>
      <c r="H185" s="40">
        <f t="shared" si="86"/>
        <v>0</v>
      </c>
      <c r="I185" s="46">
        <f t="shared" si="86"/>
        <v>0</v>
      </c>
      <c r="J185" s="40">
        <f t="shared" si="86"/>
        <v>0</v>
      </c>
      <c r="K185" s="40">
        <f t="shared" si="86"/>
        <v>0</v>
      </c>
      <c r="L185" s="176">
        <f t="shared" si="69"/>
        <v>0</v>
      </c>
    </row>
    <row r="186" spans="1:12" ht="22.5" hidden="1">
      <c r="A186" s="52" t="s">
        <v>197</v>
      </c>
      <c r="B186" s="52"/>
      <c r="C186" s="39" t="s">
        <v>245</v>
      </c>
      <c r="D186" s="46">
        <f>E186</f>
        <v>0</v>
      </c>
      <c r="E186" s="40"/>
      <c r="F186" s="40"/>
      <c r="G186" s="40">
        <v>0</v>
      </c>
      <c r="H186" s="40">
        <v>0</v>
      </c>
      <c r="I186" s="46">
        <f>F186</f>
        <v>0</v>
      </c>
      <c r="J186" s="40">
        <f>D186-I186</f>
        <v>0</v>
      </c>
      <c r="K186" s="40">
        <f>E186-I186</f>
        <v>0</v>
      </c>
      <c r="L186" s="176">
        <f t="shared" si="69"/>
        <v>0</v>
      </c>
    </row>
    <row r="187" spans="1:12" ht="33.75" hidden="1">
      <c r="A187" s="52" t="s">
        <v>180</v>
      </c>
      <c r="B187" s="52"/>
      <c r="C187" s="39" t="s">
        <v>246</v>
      </c>
      <c r="D187" s="46">
        <f>E187</f>
        <v>0</v>
      </c>
      <c r="E187" s="40"/>
      <c r="F187" s="40">
        <v>0</v>
      </c>
      <c r="G187" s="40">
        <v>0</v>
      </c>
      <c r="H187" s="40">
        <v>0</v>
      </c>
      <c r="I187" s="46">
        <f>F187</f>
        <v>0</v>
      </c>
      <c r="J187" s="40">
        <f>D187-I187</f>
        <v>0</v>
      </c>
      <c r="K187" s="40">
        <f>E187-I187</f>
        <v>0</v>
      </c>
      <c r="L187" s="176">
        <f t="shared" si="69"/>
        <v>0</v>
      </c>
    </row>
    <row r="188" spans="1:12" ht="22.5" hidden="1">
      <c r="A188" s="52" t="s">
        <v>218</v>
      </c>
      <c r="B188" s="52"/>
      <c r="C188" s="39" t="s">
        <v>228</v>
      </c>
      <c r="D188" s="46">
        <f aca="true" t="shared" si="87" ref="D188:K188">D189</f>
        <v>0</v>
      </c>
      <c r="E188" s="40">
        <f t="shared" si="87"/>
        <v>0</v>
      </c>
      <c r="F188" s="40">
        <f>F189</f>
        <v>0</v>
      </c>
      <c r="G188" s="40">
        <f t="shared" si="87"/>
        <v>0</v>
      </c>
      <c r="H188" s="40">
        <f t="shared" si="87"/>
        <v>0</v>
      </c>
      <c r="I188" s="46">
        <f t="shared" si="87"/>
        <v>0</v>
      </c>
      <c r="J188" s="40">
        <f t="shared" si="87"/>
        <v>0</v>
      </c>
      <c r="K188" s="40">
        <f t="shared" si="87"/>
        <v>0</v>
      </c>
      <c r="L188" s="176">
        <f t="shared" si="69"/>
        <v>0</v>
      </c>
    </row>
    <row r="189" spans="1:12" ht="12.75" hidden="1">
      <c r="A189" s="52" t="s">
        <v>177</v>
      </c>
      <c r="B189" s="52"/>
      <c r="C189" s="39" t="s">
        <v>125</v>
      </c>
      <c r="D189" s="46">
        <f>E189</f>
        <v>0</v>
      </c>
      <c r="E189" s="40">
        <v>0</v>
      </c>
      <c r="F189" s="40">
        <v>0</v>
      </c>
      <c r="G189" s="40">
        <v>0</v>
      </c>
      <c r="H189" s="40">
        <v>0</v>
      </c>
      <c r="I189" s="46">
        <f>F189</f>
        <v>0</v>
      </c>
      <c r="J189" s="40">
        <f>D189-I189</f>
        <v>0</v>
      </c>
      <c r="K189" s="40">
        <f>E189-I189</f>
        <v>0</v>
      </c>
      <c r="L189" s="176">
        <f t="shared" si="69"/>
        <v>0</v>
      </c>
    </row>
    <row r="190" spans="1:12" ht="12.75" hidden="1">
      <c r="A190" s="52"/>
      <c r="B190" s="52"/>
      <c r="C190" s="39"/>
      <c r="D190" s="46"/>
      <c r="E190" s="40"/>
      <c r="F190" s="40"/>
      <c r="G190" s="40"/>
      <c r="H190" s="40"/>
      <c r="I190" s="46"/>
      <c r="J190" s="40"/>
      <c r="K190" s="40"/>
      <c r="L190" s="176">
        <f t="shared" si="69"/>
        <v>0</v>
      </c>
    </row>
    <row r="191" spans="1:12" ht="32.25" hidden="1">
      <c r="A191" s="128" t="s">
        <v>254</v>
      </c>
      <c r="B191" s="128"/>
      <c r="C191" s="39" t="s">
        <v>255</v>
      </c>
      <c r="D191" s="46">
        <f aca="true" t="shared" si="88" ref="D191:K191">D192</f>
        <v>0</v>
      </c>
      <c r="E191" s="40">
        <f t="shared" si="88"/>
        <v>0</v>
      </c>
      <c r="F191" s="40">
        <f t="shared" si="88"/>
        <v>0</v>
      </c>
      <c r="G191" s="40">
        <f aca="true" t="shared" si="89" ref="G191:I192">G192</f>
        <v>0</v>
      </c>
      <c r="H191" s="40">
        <f t="shared" si="89"/>
        <v>0</v>
      </c>
      <c r="I191" s="46">
        <f t="shared" si="89"/>
        <v>0</v>
      </c>
      <c r="J191" s="40">
        <f t="shared" si="88"/>
        <v>0</v>
      </c>
      <c r="K191" s="40">
        <f t="shared" si="88"/>
        <v>0</v>
      </c>
      <c r="L191" s="176">
        <f t="shared" si="69"/>
        <v>0</v>
      </c>
    </row>
    <row r="192" spans="1:12" ht="22.5" hidden="1">
      <c r="A192" s="52" t="s">
        <v>218</v>
      </c>
      <c r="B192" s="52"/>
      <c r="C192" s="39" t="s">
        <v>274</v>
      </c>
      <c r="D192" s="46">
        <f>E193</f>
        <v>0</v>
      </c>
      <c r="E192" s="40">
        <f>E193</f>
        <v>0</v>
      </c>
      <c r="F192" s="40">
        <f>F193</f>
        <v>0</v>
      </c>
      <c r="G192" s="40">
        <f t="shared" si="89"/>
        <v>0</v>
      </c>
      <c r="H192" s="40">
        <f t="shared" si="89"/>
        <v>0</v>
      </c>
      <c r="I192" s="46">
        <f t="shared" si="89"/>
        <v>0</v>
      </c>
      <c r="J192" s="40">
        <f>D192-I192</f>
        <v>0</v>
      </c>
      <c r="K192" s="40">
        <f>E192-I192</f>
        <v>0</v>
      </c>
      <c r="L192" s="176">
        <f t="shared" si="69"/>
        <v>0</v>
      </c>
    </row>
    <row r="193" spans="1:12" ht="33.75" hidden="1">
      <c r="A193" s="52" t="s">
        <v>180</v>
      </c>
      <c r="B193" s="52"/>
      <c r="C193" s="39" t="s">
        <v>273</v>
      </c>
      <c r="D193" s="46">
        <f>E193</f>
        <v>0</v>
      </c>
      <c r="E193" s="40">
        <v>0</v>
      </c>
      <c r="F193" s="40">
        <v>0</v>
      </c>
      <c r="G193" s="40">
        <v>0</v>
      </c>
      <c r="H193" s="40">
        <v>0</v>
      </c>
      <c r="I193" s="46">
        <f>F193</f>
        <v>0</v>
      </c>
      <c r="J193" s="40">
        <f>D193-I193</f>
        <v>0</v>
      </c>
      <c r="K193" s="40">
        <f>E193-I193</f>
        <v>0</v>
      </c>
      <c r="L193" s="176">
        <f t="shared" si="69"/>
        <v>0</v>
      </c>
    </row>
    <row r="194" spans="1:12" ht="12.75" hidden="1">
      <c r="A194" s="52"/>
      <c r="B194" s="52"/>
      <c r="C194" s="39"/>
      <c r="D194" s="46"/>
      <c r="E194" s="40"/>
      <c r="F194" s="40"/>
      <c r="G194" s="40"/>
      <c r="H194" s="40"/>
      <c r="I194" s="46"/>
      <c r="J194" s="40"/>
      <c r="K194" s="40"/>
      <c r="L194" s="176">
        <f t="shared" si="69"/>
        <v>0</v>
      </c>
    </row>
    <row r="195" spans="1:12" ht="74.25" hidden="1">
      <c r="A195" s="128" t="s">
        <v>185</v>
      </c>
      <c r="B195" s="128"/>
      <c r="C195" s="39" t="s">
        <v>128</v>
      </c>
      <c r="D195" s="46">
        <f aca="true" t="shared" si="90" ref="D195:K196">D196</f>
        <v>0</v>
      </c>
      <c r="E195" s="40">
        <f t="shared" si="90"/>
        <v>0</v>
      </c>
      <c r="F195" s="40">
        <f t="shared" si="90"/>
        <v>0</v>
      </c>
      <c r="G195" s="40">
        <f t="shared" si="90"/>
        <v>0</v>
      </c>
      <c r="H195" s="40">
        <f t="shared" si="90"/>
        <v>0</v>
      </c>
      <c r="I195" s="46">
        <f t="shared" si="90"/>
        <v>0</v>
      </c>
      <c r="J195" s="40">
        <f t="shared" si="90"/>
        <v>0</v>
      </c>
      <c r="K195" s="40">
        <f t="shared" si="90"/>
        <v>0</v>
      </c>
      <c r="L195" s="176">
        <f t="shared" si="69"/>
        <v>0</v>
      </c>
    </row>
    <row r="196" spans="1:12" ht="22.5" hidden="1">
      <c r="A196" s="52" t="s">
        <v>218</v>
      </c>
      <c r="B196" s="52"/>
      <c r="C196" s="39" t="s">
        <v>230</v>
      </c>
      <c r="D196" s="46">
        <f>D197</f>
        <v>0</v>
      </c>
      <c r="E196" s="40">
        <f t="shared" si="90"/>
        <v>0</v>
      </c>
      <c r="F196" s="40">
        <f t="shared" si="90"/>
        <v>0</v>
      </c>
      <c r="G196" s="40">
        <f t="shared" si="90"/>
        <v>0</v>
      </c>
      <c r="H196" s="40">
        <f t="shared" si="90"/>
        <v>0</v>
      </c>
      <c r="I196" s="46">
        <f t="shared" si="90"/>
        <v>0</v>
      </c>
      <c r="J196" s="40">
        <f t="shared" si="90"/>
        <v>0</v>
      </c>
      <c r="K196" s="40">
        <f t="shared" si="90"/>
        <v>0</v>
      </c>
      <c r="L196" s="176">
        <f t="shared" si="69"/>
        <v>0</v>
      </c>
    </row>
    <row r="197" spans="1:12" ht="12.75" hidden="1">
      <c r="A197" s="52" t="s">
        <v>177</v>
      </c>
      <c r="B197" s="52"/>
      <c r="C197" s="39" t="s">
        <v>129</v>
      </c>
      <c r="D197" s="46">
        <f>E197</f>
        <v>0</v>
      </c>
      <c r="E197" s="40">
        <v>0</v>
      </c>
      <c r="F197" s="40">
        <v>0</v>
      </c>
      <c r="G197" s="40">
        <v>0</v>
      </c>
      <c r="H197" s="40">
        <v>0</v>
      </c>
      <c r="I197" s="46">
        <f>F197</f>
        <v>0</v>
      </c>
      <c r="J197" s="40">
        <f>D197-I197</f>
        <v>0</v>
      </c>
      <c r="K197" s="40">
        <f>E197-I197</f>
        <v>0</v>
      </c>
      <c r="L197" s="176">
        <f t="shared" si="69"/>
        <v>0</v>
      </c>
    </row>
    <row r="198" spans="1:12" ht="12.75" hidden="1">
      <c r="A198" s="52"/>
      <c r="B198" s="52"/>
      <c r="C198" s="39"/>
      <c r="D198" s="46"/>
      <c r="E198" s="40"/>
      <c r="F198" s="40"/>
      <c r="G198" s="40"/>
      <c r="H198" s="40"/>
      <c r="I198" s="46"/>
      <c r="J198" s="40"/>
      <c r="K198" s="40"/>
      <c r="L198" s="176">
        <f t="shared" si="69"/>
        <v>0</v>
      </c>
    </row>
    <row r="199" spans="1:12" ht="12.75">
      <c r="A199" s="127" t="s">
        <v>107</v>
      </c>
      <c r="B199" s="128"/>
      <c r="C199" s="39" t="s">
        <v>442</v>
      </c>
      <c r="D199" s="46">
        <f aca="true" t="shared" si="91" ref="D199:K199">D200+D202</f>
        <v>1119011</v>
      </c>
      <c r="E199" s="40">
        <f t="shared" si="91"/>
        <v>1119011</v>
      </c>
      <c r="F199" s="40">
        <f t="shared" si="91"/>
        <v>1119008.5</v>
      </c>
      <c r="G199" s="40">
        <f>G200+G202</f>
        <v>0</v>
      </c>
      <c r="H199" s="40">
        <f>H200+H202</f>
        <v>0</v>
      </c>
      <c r="I199" s="46">
        <f>I200+I202</f>
        <v>1119008.5</v>
      </c>
      <c r="J199" s="40">
        <f t="shared" si="91"/>
        <v>2.5</v>
      </c>
      <c r="K199" s="40">
        <f t="shared" si="91"/>
        <v>2.5</v>
      </c>
      <c r="L199" s="176">
        <f t="shared" si="69"/>
        <v>2.5</v>
      </c>
    </row>
    <row r="200" spans="1:12" ht="0.75" customHeight="1">
      <c r="A200" s="58" t="s">
        <v>218</v>
      </c>
      <c r="B200" s="52"/>
      <c r="C200" s="39" t="s">
        <v>249</v>
      </c>
      <c r="D200" s="46">
        <f>D201</f>
        <v>0</v>
      </c>
      <c r="E200" s="40">
        <f>E201</f>
        <v>0</v>
      </c>
      <c r="F200" s="40">
        <f>F201</f>
        <v>0</v>
      </c>
      <c r="G200" s="40">
        <v>0</v>
      </c>
      <c r="H200" s="40">
        <v>0</v>
      </c>
      <c r="I200" s="46">
        <f>F200</f>
        <v>0</v>
      </c>
      <c r="J200" s="40">
        <f>D200-I200</f>
        <v>0</v>
      </c>
      <c r="K200" s="40">
        <f>E200-I200</f>
        <v>0</v>
      </c>
      <c r="L200" s="176">
        <f t="shared" si="69"/>
        <v>0</v>
      </c>
    </row>
    <row r="201" spans="1:12" ht="33.75" hidden="1">
      <c r="A201" s="58" t="s">
        <v>180</v>
      </c>
      <c r="B201" s="52"/>
      <c r="C201" s="39" t="s">
        <v>247</v>
      </c>
      <c r="D201" s="46">
        <f>E201</f>
        <v>0</v>
      </c>
      <c r="E201" s="40"/>
      <c r="F201" s="40"/>
      <c r="G201" s="40">
        <v>0</v>
      </c>
      <c r="H201" s="40">
        <v>0</v>
      </c>
      <c r="I201" s="46">
        <f>F201</f>
        <v>0</v>
      </c>
      <c r="J201" s="40">
        <f>D201-I201</f>
        <v>0</v>
      </c>
      <c r="K201" s="40">
        <f>E201-I201</f>
        <v>0</v>
      </c>
      <c r="L201" s="176">
        <f t="shared" si="69"/>
        <v>0</v>
      </c>
    </row>
    <row r="202" spans="1:12" ht="24" customHeight="1">
      <c r="A202" s="58" t="s">
        <v>218</v>
      </c>
      <c r="B202" s="52"/>
      <c r="C202" s="39" t="s">
        <v>441</v>
      </c>
      <c r="D202" s="46">
        <f>E202</f>
        <v>1119011</v>
      </c>
      <c r="E202" s="40">
        <f>E203</f>
        <v>1119011</v>
      </c>
      <c r="F202" s="40">
        <f aca="true" t="shared" si="92" ref="F202:K202">F203</f>
        <v>1119008.5</v>
      </c>
      <c r="G202" s="40">
        <f t="shared" si="92"/>
        <v>0</v>
      </c>
      <c r="H202" s="40">
        <f t="shared" si="92"/>
        <v>0</v>
      </c>
      <c r="I202" s="46">
        <f t="shared" si="92"/>
        <v>1119008.5</v>
      </c>
      <c r="J202" s="40">
        <f t="shared" si="92"/>
        <v>2.5</v>
      </c>
      <c r="K202" s="40">
        <f t="shared" si="92"/>
        <v>2.5</v>
      </c>
      <c r="L202" s="176">
        <f t="shared" si="69"/>
        <v>2.5</v>
      </c>
    </row>
    <row r="203" spans="1:12" ht="12.75">
      <c r="A203" s="58" t="s">
        <v>401</v>
      </c>
      <c r="B203" s="52"/>
      <c r="C203" s="39" t="s">
        <v>440</v>
      </c>
      <c r="D203" s="46">
        <f>E203</f>
        <v>1119011</v>
      </c>
      <c r="E203" s="40">
        <v>1119011</v>
      </c>
      <c r="F203" s="40">
        <v>1119008.5</v>
      </c>
      <c r="G203" s="40">
        <v>0</v>
      </c>
      <c r="H203" s="40">
        <v>0</v>
      </c>
      <c r="I203" s="46">
        <v>1119008.5</v>
      </c>
      <c r="J203" s="40">
        <f>D203-I203</f>
        <v>2.5</v>
      </c>
      <c r="K203" s="40">
        <f>E203-I203</f>
        <v>2.5</v>
      </c>
      <c r="L203" s="176">
        <f t="shared" si="69"/>
        <v>2.5</v>
      </c>
    </row>
    <row r="204" spans="1:12" ht="0.75" customHeight="1">
      <c r="A204" s="58"/>
      <c r="B204" s="52"/>
      <c r="C204" s="39"/>
      <c r="D204" s="46"/>
      <c r="E204" s="40"/>
      <c r="F204" s="40"/>
      <c r="G204" s="40"/>
      <c r="H204" s="40"/>
      <c r="I204" s="46"/>
      <c r="J204" s="40"/>
      <c r="K204" s="40"/>
      <c r="L204" s="176">
        <f t="shared" si="69"/>
        <v>0</v>
      </c>
    </row>
    <row r="205" spans="1:12" ht="30.75" customHeight="1">
      <c r="A205" s="127" t="s">
        <v>186</v>
      </c>
      <c r="B205" s="52"/>
      <c r="C205" s="55" t="s">
        <v>446</v>
      </c>
      <c r="D205" s="113">
        <f>D206</f>
        <v>7406150</v>
      </c>
      <c r="E205" s="113">
        <f aca="true" t="shared" si="93" ref="E205:K205">E206</f>
        <v>7406150</v>
      </c>
      <c r="F205" s="113">
        <f t="shared" si="93"/>
        <v>6500475.48</v>
      </c>
      <c r="G205" s="113">
        <f t="shared" si="93"/>
        <v>0</v>
      </c>
      <c r="H205" s="113">
        <f t="shared" si="93"/>
        <v>0</v>
      </c>
      <c r="I205" s="113">
        <f t="shared" si="93"/>
        <v>6500475.48</v>
      </c>
      <c r="J205" s="113">
        <f t="shared" si="93"/>
        <v>905674.5199999997</v>
      </c>
      <c r="K205" s="113">
        <f t="shared" si="93"/>
        <v>905674.5199999997</v>
      </c>
      <c r="L205" s="176">
        <f t="shared" si="69"/>
        <v>905674.5199999996</v>
      </c>
    </row>
    <row r="206" spans="1:12" ht="22.5" customHeight="1">
      <c r="A206" s="58" t="s">
        <v>218</v>
      </c>
      <c r="B206" s="52"/>
      <c r="C206" s="39" t="s">
        <v>447</v>
      </c>
      <c r="D206" s="46">
        <f>D207+D221</f>
        <v>7406150</v>
      </c>
      <c r="E206" s="46">
        <f>E207+E221</f>
        <v>7406150</v>
      </c>
      <c r="F206" s="46">
        <f aca="true" t="shared" si="94" ref="F206:K206">F207+F221</f>
        <v>6500475.48</v>
      </c>
      <c r="G206" s="46">
        <f t="shared" si="94"/>
        <v>0</v>
      </c>
      <c r="H206" s="46">
        <f t="shared" si="94"/>
        <v>0</v>
      </c>
      <c r="I206" s="46">
        <f t="shared" si="94"/>
        <v>6500475.48</v>
      </c>
      <c r="J206" s="46">
        <f>J207+J221</f>
        <v>905674.5199999997</v>
      </c>
      <c r="K206" s="46">
        <f t="shared" si="94"/>
        <v>905674.5199999997</v>
      </c>
      <c r="L206" s="176">
        <f t="shared" si="69"/>
        <v>905674.5199999996</v>
      </c>
    </row>
    <row r="207" spans="1:12" ht="12.75">
      <c r="A207" s="58" t="s">
        <v>401</v>
      </c>
      <c r="B207" s="52"/>
      <c r="C207" s="39" t="s">
        <v>448</v>
      </c>
      <c r="D207" s="46">
        <f>E207</f>
        <v>7267614</v>
      </c>
      <c r="E207" s="40">
        <v>7267614</v>
      </c>
      <c r="F207" s="40">
        <v>6366954.65</v>
      </c>
      <c r="G207" s="40">
        <v>0</v>
      </c>
      <c r="H207" s="40">
        <v>0</v>
      </c>
      <c r="I207" s="46">
        <v>6366954.65</v>
      </c>
      <c r="J207" s="40">
        <f>D207-I207</f>
        <v>900659.3499999996</v>
      </c>
      <c r="K207" s="40">
        <f>E207-I207</f>
        <v>900659.3499999996</v>
      </c>
      <c r="L207" s="176">
        <f t="shared" si="69"/>
        <v>900659.3499999996</v>
      </c>
    </row>
    <row r="208" spans="1:12" ht="2.25" customHeight="1" hidden="1">
      <c r="A208" s="58" t="s">
        <v>356</v>
      </c>
      <c r="B208" s="52"/>
      <c r="C208" s="39" t="s">
        <v>349</v>
      </c>
      <c r="D208" s="46">
        <f>E208</f>
        <v>0</v>
      </c>
      <c r="E208" s="40"/>
      <c r="F208" s="40"/>
      <c r="G208" s="40">
        <v>0</v>
      </c>
      <c r="H208" s="40">
        <v>0</v>
      </c>
      <c r="I208" s="46">
        <f aca="true" t="shared" si="95" ref="I208:I220">F208</f>
        <v>0</v>
      </c>
      <c r="J208" s="40">
        <f>D208-I208</f>
        <v>0</v>
      </c>
      <c r="K208" s="40">
        <f>E208-I208</f>
        <v>0</v>
      </c>
      <c r="L208" s="176">
        <f t="shared" si="69"/>
        <v>0</v>
      </c>
    </row>
    <row r="209" spans="1:12" s="44" customFormat="1" ht="12.75" hidden="1">
      <c r="A209" s="58"/>
      <c r="B209" s="52"/>
      <c r="C209" s="39"/>
      <c r="D209" s="46"/>
      <c r="E209" s="40"/>
      <c r="F209" s="40"/>
      <c r="G209" s="40"/>
      <c r="H209" s="40"/>
      <c r="I209" s="46">
        <f t="shared" si="95"/>
        <v>0</v>
      </c>
      <c r="J209" s="40"/>
      <c r="K209" s="40"/>
      <c r="L209" s="176">
        <f aca="true" t="shared" si="96" ref="L209:L278">E209-I209</f>
        <v>0</v>
      </c>
    </row>
    <row r="210" spans="1:12" ht="21" hidden="1">
      <c r="A210" s="127" t="s">
        <v>285</v>
      </c>
      <c r="B210" s="128"/>
      <c r="C210" s="39" t="s">
        <v>286</v>
      </c>
      <c r="D210" s="46">
        <f aca="true" t="shared" si="97" ref="D210:K211">D211</f>
        <v>0</v>
      </c>
      <c r="E210" s="40">
        <f t="shared" si="97"/>
        <v>0</v>
      </c>
      <c r="F210" s="40">
        <f t="shared" si="97"/>
        <v>0</v>
      </c>
      <c r="G210" s="40">
        <f t="shared" si="97"/>
        <v>0</v>
      </c>
      <c r="H210" s="40">
        <f t="shared" si="97"/>
        <v>0</v>
      </c>
      <c r="I210" s="46">
        <f t="shared" si="95"/>
        <v>0</v>
      </c>
      <c r="J210" s="40">
        <f t="shared" si="97"/>
        <v>0</v>
      </c>
      <c r="K210" s="40">
        <f t="shared" si="97"/>
        <v>0</v>
      </c>
      <c r="L210" s="176">
        <f t="shared" si="96"/>
        <v>0</v>
      </c>
    </row>
    <row r="211" spans="1:12" ht="22.5" hidden="1">
      <c r="A211" s="58" t="s">
        <v>218</v>
      </c>
      <c r="B211" s="52"/>
      <c r="C211" s="39" t="s">
        <v>287</v>
      </c>
      <c r="D211" s="46">
        <f>D212</f>
        <v>0</v>
      </c>
      <c r="E211" s="40">
        <f t="shared" si="97"/>
        <v>0</v>
      </c>
      <c r="F211" s="40">
        <f t="shared" si="97"/>
        <v>0</v>
      </c>
      <c r="G211" s="40">
        <f t="shared" si="97"/>
        <v>0</v>
      </c>
      <c r="H211" s="40">
        <f t="shared" si="97"/>
        <v>0</v>
      </c>
      <c r="I211" s="46">
        <f t="shared" si="95"/>
        <v>0</v>
      </c>
      <c r="J211" s="40">
        <f t="shared" si="97"/>
        <v>0</v>
      </c>
      <c r="K211" s="40">
        <f t="shared" si="97"/>
        <v>0</v>
      </c>
      <c r="L211" s="176">
        <f t="shared" si="96"/>
        <v>0</v>
      </c>
    </row>
    <row r="212" spans="1:12" ht="12.75" hidden="1">
      <c r="A212" s="58" t="s">
        <v>177</v>
      </c>
      <c r="B212" s="52"/>
      <c r="C212" s="39" t="s">
        <v>288</v>
      </c>
      <c r="D212" s="46">
        <f>E212</f>
        <v>0</v>
      </c>
      <c r="E212" s="40">
        <v>0</v>
      </c>
      <c r="F212" s="40">
        <v>0</v>
      </c>
      <c r="G212" s="40">
        <v>0</v>
      </c>
      <c r="H212" s="40">
        <v>0</v>
      </c>
      <c r="I212" s="46">
        <f t="shared" si="95"/>
        <v>0</v>
      </c>
      <c r="J212" s="40">
        <f>D212-I212</f>
        <v>0</v>
      </c>
      <c r="K212" s="40">
        <f>E212-I212</f>
        <v>0</v>
      </c>
      <c r="L212" s="176">
        <f t="shared" si="96"/>
        <v>0</v>
      </c>
    </row>
    <row r="213" spans="1:12" ht="12.75" hidden="1">
      <c r="A213" s="58"/>
      <c r="B213" s="52"/>
      <c r="C213" s="39"/>
      <c r="D213" s="46"/>
      <c r="E213" s="40"/>
      <c r="F213" s="40"/>
      <c r="G213" s="40"/>
      <c r="H213" s="40"/>
      <c r="I213" s="46">
        <f t="shared" si="95"/>
        <v>0</v>
      </c>
      <c r="J213" s="40"/>
      <c r="K213" s="40"/>
      <c r="L213" s="176">
        <f t="shared" si="96"/>
        <v>0</v>
      </c>
    </row>
    <row r="214" spans="1:12" ht="101.25" hidden="1">
      <c r="A214" s="58" t="s">
        <v>314</v>
      </c>
      <c r="B214" s="52"/>
      <c r="C214" s="39" t="s">
        <v>312</v>
      </c>
      <c r="D214" s="46">
        <f>D215</f>
        <v>0</v>
      </c>
      <c r="E214" s="40">
        <f aca="true" t="shared" si="98" ref="E214:K214">E215</f>
        <v>0</v>
      </c>
      <c r="F214" s="40">
        <f t="shared" si="98"/>
        <v>0</v>
      </c>
      <c r="G214" s="40">
        <f t="shared" si="98"/>
        <v>0</v>
      </c>
      <c r="H214" s="40">
        <f t="shared" si="98"/>
        <v>0</v>
      </c>
      <c r="I214" s="46">
        <f t="shared" si="95"/>
        <v>0</v>
      </c>
      <c r="J214" s="40">
        <f t="shared" si="98"/>
        <v>0</v>
      </c>
      <c r="K214" s="40">
        <f t="shared" si="98"/>
        <v>0</v>
      </c>
      <c r="L214" s="176">
        <f t="shared" si="96"/>
        <v>0</v>
      </c>
    </row>
    <row r="215" spans="1:12" ht="22.5" hidden="1">
      <c r="A215" s="58" t="s">
        <v>218</v>
      </c>
      <c r="B215" s="52"/>
      <c r="C215" s="39" t="s">
        <v>311</v>
      </c>
      <c r="D215" s="46">
        <f>D216</f>
        <v>0</v>
      </c>
      <c r="E215" s="40"/>
      <c r="F215" s="40">
        <f aca="true" t="shared" si="99" ref="F215:K215">F216</f>
        <v>0</v>
      </c>
      <c r="G215" s="40">
        <f t="shared" si="99"/>
        <v>0</v>
      </c>
      <c r="H215" s="40">
        <f t="shared" si="99"/>
        <v>0</v>
      </c>
      <c r="I215" s="46">
        <f t="shared" si="95"/>
        <v>0</v>
      </c>
      <c r="J215" s="40">
        <f t="shared" si="99"/>
        <v>0</v>
      </c>
      <c r="K215" s="40">
        <f t="shared" si="99"/>
        <v>0</v>
      </c>
      <c r="L215" s="176">
        <f t="shared" si="96"/>
        <v>0</v>
      </c>
    </row>
    <row r="216" spans="1:12" ht="12.75" hidden="1">
      <c r="A216" s="58" t="s">
        <v>177</v>
      </c>
      <c r="B216" s="52"/>
      <c r="C216" s="39" t="s">
        <v>310</v>
      </c>
      <c r="D216" s="46">
        <f>E216</f>
        <v>0</v>
      </c>
      <c r="E216" s="40">
        <v>0</v>
      </c>
      <c r="F216" s="40">
        <v>0</v>
      </c>
      <c r="G216" s="40">
        <v>0</v>
      </c>
      <c r="H216" s="40">
        <v>0</v>
      </c>
      <c r="I216" s="46">
        <f t="shared" si="95"/>
        <v>0</v>
      </c>
      <c r="J216" s="40">
        <f>D216-F216</f>
        <v>0</v>
      </c>
      <c r="K216" s="40">
        <f>E216-I216</f>
        <v>0</v>
      </c>
      <c r="L216" s="176">
        <f t="shared" si="96"/>
        <v>0</v>
      </c>
    </row>
    <row r="217" spans="1:12" ht="12.75" hidden="1">
      <c r="A217" s="58"/>
      <c r="B217" s="52"/>
      <c r="C217" s="39"/>
      <c r="D217" s="46"/>
      <c r="E217" s="40"/>
      <c r="F217" s="40"/>
      <c r="G217" s="40"/>
      <c r="H217" s="40"/>
      <c r="I217" s="46">
        <f t="shared" si="95"/>
        <v>0</v>
      </c>
      <c r="J217" s="40"/>
      <c r="K217" s="40"/>
      <c r="L217" s="176">
        <f t="shared" si="96"/>
        <v>0</v>
      </c>
    </row>
    <row r="218" spans="1:12" ht="21" hidden="1">
      <c r="A218" s="127" t="s">
        <v>285</v>
      </c>
      <c r="B218" s="52"/>
      <c r="C218" s="39" t="s">
        <v>350</v>
      </c>
      <c r="D218" s="46">
        <f>D219</f>
        <v>0</v>
      </c>
      <c r="E218" s="40">
        <f aca="true" t="shared" si="100" ref="E218:K218">E219</f>
        <v>0</v>
      </c>
      <c r="F218" s="40">
        <f t="shared" si="100"/>
        <v>0</v>
      </c>
      <c r="G218" s="40">
        <f t="shared" si="100"/>
        <v>0</v>
      </c>
      <c r="H218" s="40">
        <f t="shared" si="100"/>
        <v>0</v>
      </c>
      <c r="I218" s="46">
        <f t="shared" si="95"/>
        <v>0</v>
      </c>
      <c r="J218" s="40">
        <f t="shared" si="100"/>
        <v>0</v>
      </c>
      <c r="K218" s="40">
        <f t="shared" si="100"/>
        <v>0</v>
      </c>
      <c r="L218" s="176">
        <f t="shared" si="96"/>
        <v>0</v>
      </c>
    </row>
    <row r="219" spans="1:12" ht="22.5" hidden="1">
      <c r="A219" s="58" t="s">
        <v>218</v>
      </c>
      <c r="B219" s="52"/>
      <c r="C219" s="39" t="s">
        <v>351</v>
      </c>
      <c r="D219" s="46">
        <f>D220</f>
        <v>0</v>
      </c>
      <c r="E219" s="40">
        <f>E220</f>
        <v>0</v>
      </c>
      <c r="F219" s="40">
        <f aca="true" t="shared" si="101" ref="F219:K219">F220</f>
        <v>0</v>
      </c>
      <c r="G219" s="40">
        <f t="shared" si="101"/>
        <v>0</v>
      </c>
      <c r="H219" s="40">
        <f t="shared" si="101"/>
        <v>0</v>
      </c>
      <c r="I219" s="46">
        <f t="shared" si="95"/>
        <v>0</v>
      </c>
      <c r="J219" s="40">
        <f t="shared" si="101"/>
        <v>0</v>
      </c>
      <c r="K219" s="40">
        <f t="shared" si="101"/>
        <v>0</v>
      </c>
      <c r="L219" s="176">
        <f t="shared" si="96"/>
        <v>0</v>
      </c>
    </row>
    <row r="220" spans="1:12" ht="12.75" hidden="1">
      <c r="A220" s="58" t="s">
        <v>177</v>
      </c>
      <c r="B220" s="52"/>
      <c r="C220" s="39" t="s">
        <v>352</v>
      </c>
      <c r="D220" s="46">
        <f>E220</f>
        <v>0</v>
      </c>
      <c r="E220" s="40"/>
      <c r="F220" s="40"/>
      <c r="G220" s="40">
        <v>0</v>
      </c>
      <c r="H220" s="40">
        <v>0</v>
      </c>
      <c r="I220" s="46">
        <f t="shared" si="95"/>
        <v>0</v>
      </c>
      <c r="J220" s="40">
        <f>D220-F220</f>
        <v>0</v>
      </c>
      <c r="K220" s="40">
        <f>E220-F220</f>
        <v>0</v>
      </c>
      <c r="L220" s="176">
        <f t="shared" si="96"/>
        <v>0</v>
      </c>
    </row>
    <row r="221" spans="1:12" ht="24.75" customHeight="1">
      <c r="A221" s="58" t="s">
        <v>406</v>
      </c>
      <c r="B221" s="52"/>
      <c r="C221" s="39" t="s">
        <v>646</v>
      </c>
      <c r="D221" s="46">
        <f>E221</f>
        <v>138536</v>
      </c>
      <c r="E221" s="40">
        <v>138536</v>
      </c>
      <c r="F221" s="40">
        <v>133520.83</v>
      </c>
      <c r="G221" s="40">
        <v>0</v>
      </c>
      <c r="H221" s="40">
        <v>0</v>
      </c>
      <c r="I221" s="46">
        <v>133520.83</v>
      </c>
      <c r="J221" s="40">
        <f>D221-F221</f>
        <v>5015.170000000013</v>
      </c>
      <c r="K221" s="40">
        <f>E221-I221</f>
        <v>5015.170000000013</v>
      </c>
      <c r="L221" s="176">
        <f t="shared" si="96"/>
        <v>5015.170000000013</v>
      </c>
    </row>
    <row r="222" spans="1:12" ht="26.25" customHeight="1">
      <c r="A222" s="134" t="s">
        <v>176</v>
      </c>
      <c r="B222" s="128"/>
      <c r="C222" s="39" t="s">
        <v>668</v>
      </c>
      <c r="D222" s="46">
        <f aca="true" t="shared" si="102" ref="D222:K222">D223</f>
        <v>4413163.03</v>
      </c>
      <c r="E222" s="40">
        <f t="shared" si="102"/>
        <v>4413163.03</v>
      </c>
      <c r="F222" s="40">
        <f t="shared" si="102"/>
        <v>4216143.76</v>
      </c>
      <c r="G222" s="40">
        <f>G223</f>
        <v>0</v>
      </c>
      <c r="H222" s="40">
        <f>H223</f>
        <v>0</v>
      </c>
      <c r="I222" s="46">
        <f>I223</f>
        <v>4216143.76</v>
      </c>
      <c r="J222" s="40">
        <f t="shared" si="102"/>
        <v>197019.27000000048</v>
      </c>
      <c r="K222" s="40">
        <f t="shared" si="102"/>
        <v>197019.27000000048</v>
      </c>
      <c r="L222" s="176">
        <f t="shared" si="96"/>
        <v>197019.27000000048</v>
      </c>
    </row>
    <row r="223" spans="1:12" ht="28.5" customHeight="1">
      <c r="A223" s="58" t="s">
        <v>218</v>
      </c>
      <c r="B223" s="52"/>
      <c r="C223" s="39" t="s">
        <v>669</v>
      </c>
      <c r="D223" s="46">
        <f>D224+D225+D226</f>
        <v>4413163.03</v>
      </c>
      <c r="E223" s="40">
        <f>E224+E225+E226</f>
        <v>4413163.03</v>
      </c>
      <c r="F223" s="40">
        <f>F224+F226</f>
        <v>4216143.76</v>
      </c>
      <c r="G223" s="40">
        <f>G224+G225</f>
        <v>0</v>
      </c>
      <c r="H223" s="40">
        <f>H224+H225</f>
        <v>0</v>
      </c>
      <c r="I223" s="46">
        <f>I224+I226</f>
        <v>4216143.76</v>
      </c>
      <c r="J223" s="40">
        <f>J224+J225</f>
        <v>197019.27000000048</v>
      </c>
      <c r="K223" s="40">
        <f>K224+K225</f>
        <v>197019.27000000048</v>
      </c>
      <c r="L223" s="176">
        <f t="shared" si="96"/>
        <v>197019.27000000048</v>
      </c>
    </row>
    <row r="224" spans="1:12" ht="19.5" customHeight="1">
      <c r="A224" s="58" t="s">
        <v>177</v>
      </c>
      <c r="B224" s="52"/>
      <c r="C224" s="39" t="s">
        <v>670</v>
      </c>
      <c r="D224" s="46">
        <f>E224</f>
        <v>4323020.03</v>
      </c>
      <c r="E224" s="40">
        <v>4323020.03</v>
      </c>
      <c r="F224" s="40">
        <v>4126000.76</v>
      </c>
      <c r="G224" s="40">
        <v>0</v>
      </c>
      <c r="H224" s="40">
        <v>0</v>
      </c>
      <c r="I224" s="46">
        <v>4126000.76</v>
      </c>
      <c r="J224" s="40">
        <f>E224-F224</f>
        <v>197019.27000000048</v>
      </c>
      <c r="K224" s="40">
        <f>D224-F224</f>
        <v>197019.27000000048</v>
      </c>
      <c r="L224" s="176">
        <f t="shared" si="96"/>
        <v>197019.27000000048</v>
      </c>
    </row>
    <row r="225" spans="1:12" ht="67.5" hidden="1">
      <c r="A225" s="58" t="s">
        <v>356</v>
      </c>
      <c r="B225" s="52"/>
      <c r="C225" s="39" t="s">
        <v>355</v>
      </c>
      <c r="D225" s="46">
        <f>E225</f>
        <v>0</v>
      </c>
      <c r="E225" s="40"/>
      <c r="F225" s="40"/>
      <c r="G225" s="40">
        <v>0</v>
      </c>
      <c r="H225" s="40">
        <v>0</v>
      </c>
      <c r="I225" s="46">
        <f>F225</f>
        <v>0</v>
      </c>
      <c r="J225" s="40">
        <f>E225-F225</f>
        <v>0</v>
      </c>
      <c r="K225" s="40">
        <f>D225-F225</f>
        <v>0</v>
      </c>
      <c r="L225" s="176">
        <f t="shared" si="96"/>
        <v>0</v>
      </c>
    </row>
    <row r="226" spans="1:12" ht="24.75" customHeight="1">
      <c r="A226" s="58" t="s">
        <v>176</v>
      </c>
      <c r="B226" s="52"/>
      <c r="C226" s="39" t="s">
        <v>676</v>
      </c>
      <c r="D226" s="46">
        <f>E226</f>
        <v>90143</v>
      </c>
      <c r="E226" s="40">
        <v>90143</v>
      </c>
      <c r="F226" s="40">
        <v>90143</v>
      </c>
      <c r="G226" s="40">
        <v>0</v>
      </c>
      <c r="H226" s="40">
        <v>0</v>
      </c>
      <c r="I226" s="46">
        <v>90143</v>
      </c>
      <c r="J226" s="40">
        <v>0</v>
      </c>
      <c r="K226" s="40">
        <v>0</v>
      </c>
      <c r="L226" s="176">
        <f t="shared" si="96"/>
        <v>0</v>
      </c>
    </row>
    <row r="227" spans="1:12" ht="52.5">
      <c r="A227" s="134" t="s">
        <v>353</v>
      </c>
      <c r="B227" s="128"/>
      <c r="C227" s="39" t="s">
        <v>444</v>
      </c>
      <c r="D227" s="46">
        <f>D228</f>
        <v>10401934.86</v>
      </c>
      <c r="E227" s="46">
        <f>E228</f>
        <v>10401934.86</v>
      </c>
      <c r="F227" s="46">
        <f aca="true" t="shared" si="103" ref="F227:K227">F228</f>
        <v>10327664.43</v>
      </c>
      <c r="G227" s="46">
        <f t="shared" si="103"/>
        <v>0</v>
      </c>
      <c r="H227" s="46">
        <f t="shared" si="103"/>
        <v>0</v>
      </c>
      <c r="I227" s="46">
        <f>I228</f>
        <v>10327664.43</v>
      </c>
      <c r="J227" s="46">
        <f t="shared" si="103"/>
        <v>74270.4299999997</v>
      </c>
      <c r="K227" s="46">
        <f t="shared" si="103"/>
        <v>74270.4299999997</v>
      </c>
      <c r="L227" s="176">
        <f t="shared" si="96"/>
        <v>74270.4299999997</v>
      </c>
    </row>
    <row r="228" spans="1:12" ht="22.5" customHeight="1">
      <c r="A228" s="58" t="s">
        <v>218</v>
      </c>
      <c r="B228" s="52"/>
      <c r="C228" s="39" t="s">
        <v>443</v>
      </c>
      <c r="D228" s="46">
        <f>D230+D229</f>
        <v>10401934.86</v>
      </c>
      <c r="E228" s="46">
        <f>E230+E229</f>
        <v>10401934.86</v>
      </c>
      <c r="F228" s="46">
        <f aca="true" t="shared" si="104" ref="F228:K228">F230+F229</f>
        <v>10327664.43</v>
      </c>
      <c r="G228" s="46">
        <f t="shared" si="104"/>
        <v>0</v>
      </c>
      <c r="H228" s="46">
        <f t="shared" si="104"/>
        <v>0</v>
      </c>
      <c r="I228" s="46">
        <f t="shared" si="104"/>
        <v>10327664.43</v>
      </c>
      <c r="J228" s="46">
        <f t="shared" si="104"/>
        <v>74270.4299999997</v>
      </c>
      <c r="K228" s="46">
        <f t="shared" si="104"/>
        <v>74270.4299999997</v>
      </c>
      <c r="L228" s="176">
        <f t="shared" si="96"/>
        <v>74270.4299999997</v>
      </c>
    </row>
    <row r="229" spans="1:12" ht="7.5" customHeight="1" hidden="1">
      <c r="A229" s="58" t="s">
        <v>401</v>
      </c>
      <c r="B229" s="52"/>
      <c r="C229" s="39" t="s">
        <v>667</v>
      </c>
      <c r="D229" s="46"/>
      <c r="E229" s="40"/>
      <c r="F229" s="46">
        <v>0</v>
      </c>
      <c r="G229" s="40">
        <v>0</v>
      </c>
      <c r="H229" s="40">
        <v>0</v>
      </c>
      <c r="I229" s="46">
        <f>F229</f>
        <v>0</v>
      </c>
      <c r="J229" s="40">
        <f>D229-I229</f>
        <v>0</v>
      </c>
      <c r="K229" s="40">
        <f>E229-I229</f>
        <v>0</v>
      </c>
      <c r="L229" s="176"/>
    </row>
    <row r="230" spans="1:12" ht="18" customHeight="1">
      <c r="A230" s="58" t="s">
        <v>401</v>
      </c>
      <c r="B230" s="52"/>
      <c r="C230" s="39" t="s">
        <v>445</v>
      </c>
      <c r="D230" s="46">
        <f>E230</f>
        <v>10401934.86</v>
      </c>
      <c r="E230" s="40">
        <v>10401934.86</v>
      </c>
      <c r="F230" s="40">
        <v>10327664.43</v>
      </c>
      <c r="G230" s="40">
        <v>0</v>
      </c>
      <c r="H230" s="40">
        <v>0</v>
      </c>
      <c r="I230" s="46">
        <v>10327664.43</v>
      </c>
      <c r="J230" s="40">
        <f>D230-I230</f>
        <v>74270.4299999997</v>
      </c>
      <c r="K230" s="40">
        <f>E230-I230</f>
        <v>74270.4299999997</v>
      </c>
      <c r="L230" s="176">
        <f t="shared" si="96"/>
        <v>74270.4299999997</v>
      </c>
    </row>
    <row r="231" spans="1:12" ht="39.75" customHeight="1">
      <c r="A231" s="134" t="s">
        <v>624</v>
      </c>
      <c r="B231" s="128"/>
      <c r="C231" s="39" t="s">
        <v>625</v>
      </c>
      <c r="D231" s="46">
        <f>D232</f>
        <v>2386122.27</v>
      </c>
      <c r="E231" s="46">
        <f aca="true" t="shared" si="105" ref="E231:K231">E232</f>
        <v>2386122.27</v>
      </c>
      <c r="F231" s="46">
        <f t="shared" si="105"/>
        <v>2386122.27</v>
      </c>
      <c r="G231" s="46">
        <f t="shared" si="105"/>
        <v>0</v>
      </c>
      <c r="H231" s="46">
        <f t="shared" si="105"/>
        <v>0</v>
      </c>
      <c r="I231" s="46">
        <f t="shared" si="105"/>
        <v>2386122.27</v>
      </c>
      <c r="J231" s="46">
        <f t="shared" si="105"/>
        <v>0</v>
      </c>
      <c r="K231" s="46">
        <f t="shared" si="105"/>
        <v>0</v>
      </c>
      <c r="L231" s="176">
        <f t="shared" si="96"/>
        <v>0</v>
      </c>
    </row>
    <row r="232" spans="1:12" ht="24.75" customHeight="1">
      <c r="A232" s="58" t="s">
        <v>218</v>
      </c>
      <c r="B232" s="52"/>
      <c r="C232" s="39" t="s">
        <v>628</v>
      </c>
      <c r="D232" s="46">
        <f>D233</f>
        <v>2386122.27</v>
      </c>
      <c r="E232" s="46">
        <f>E233</f>
        <v>2386122.27</v>
      </c>
      <c r="F232" s="46">
        <f aca="true" t="shared" si="106" ref="F232:K232">F233</f>
        <v>2386122.27</v>
      </c>
      <c r="G232" s="46">
        <f t="shared" si="106"/>
        <v>0</v>
      </c>
      <c r="H232" s="46">
        <f t="shared" si="106"/>
        <v>0</v>
      </c>
      <c r="I232" s="46">
        <f t="shared" si="106"/>
        <v>2386122.27</v>
      </c>
      <c r="J232" s="46">
        <f t="shared" si="106"/>
        <v>0</v>
      </c>
      <c r="K232" s="46">
        <f t="shared" si="106"/>
        <v>0</v>
      </c>
      <c r="L232" s="176">
        <f t="shared" si="96"/>
        <v>0</v>
      </c>
    </row>
    <row r="233" spans="1:12" ht="17.25" customHeight="1">
      <c r="A233" s="58" t="s">
        <v>401</v>
      </c>
      <c r="B233" s="52"/>
      <c r="C233" s="39" t="s">
        <v>577</v>
      </c>
      <c r="D233" s="40">
        <v>2386122.27</v>
      </c>
      <c r="E233" s="40">
        <v>2386122.27</v>
      </c>
      <c r="F233" s="40">
        <v>2386122.27</v>
      </c>
      <c r="G233" s="40"/>
      <c r="H233" s="40">
        <v>0</v>
      </c>
      <c r="I233" s="46">
        <f>F233</f>
        <v>2386122.27</v>
      </c>
      <c r="J233" s="40">
        <f>D233-I233</f>
        <v>0</v>
      </c>
      <c r="K233" s="40">
        <f>E233-I233</f>
        <v>0</v>
      </c>
      <c r="L233" s="176">
        <f t="shared" si="96"/>
        <v>0</v>
      </c>
    </row>
    <row r="234" spans="1:12" ht="45.75" customHeight="1">
      <c r="A234" s="134" t="s">
        <v>354</v>
      </c>
      <c r="B234" s="128"/>
      <c r="C234" s="39" t="s">
        <v>453</v>
      </c>
      <c r="D234" s="46">
        <f>D235</f>
        <v>4491871.09</v>
      </c>
      <c r="E234" s="40">
        <f aca="true" t="shared" si="107" ref="E234:K234">E236</f>
        <v>4491871.09</v>
      </c>
      <c r="F234" s="40">
        <f t="shared" si="107"/>
        <v>4491871.09</v>
      </c>
      <c r="G234" s="40">
        <f t="shared" si="107"/>
        <v>0</v>
      </c>
      <c r="H234" s="40">
        <f t="shared" si="107"/>
        <v>0</v>
      </c>
      <c r="I234" s="46">
        <f t="shared" si="107"/>
        <v>4491871.09</v>
      </c>
      <c r="J234" s="40">
        <f t="shared" si="107"/>
        <v>0</v>
      </c>
      <c r="K234" s="40">
        <f t="shared" si="107"/>
        <v>0</v>
      </c>
      <c r="L234" s="176">
        <f t="shared" si="96"/>
        <v>0</v>
      </c>
    </row>
    <row r="235" spans="1:12" ht="27" customHeight="1">
      <c r="A235" s="58" t="s">
        <v>218</v>
      </c>
      <c r="B235" s="52"/>
      <c r="C235" s="39" t="s">
        <v>452</v>
      </c>
      <c r="D235" s="46">
        <f aca="true" t="shared" si="108" ref="D235:K235">D236</f>
        <v>4491871.09</v>
      </c>
      <c r="E235" s="40">
        <f>E236</f>
        <v>4491871.09</v>
      </c>
      <c r="F235" s="40">
        <f t="shared" si="108"/>
        <v>4491871.09</v>
      </c>
      <c r="G235" s="40">
        <f t="shared" si="108"/>
        <v>0</v>
      </c>
      <c r="H235" s="40">
        <f t="shared" si="108"/>
        <v>0</v>
      </c>
      <c r="I235" s="46">
        <f t="shared" si="108"/>
        <v>4491871.09</v>
      </c>
      <c r="J235" s="40">
        <f t="shared" si="108"/>
        <v>0</v>
      </c>
      <c r="K235" s="40">
        <f t="shared" si="108"/>
        <v>0</v>
      </c>
      <c r="L235" s="176">
        <f t="shared" si="96"/>
        <v>0</v>
      </c>
    </row>
    <row r="236" spans="1:12" ht="12.75">
      <c r="A236" s="58" t="s">
        <v>455</v>
      </c>
      <c r="B236" s="52"/>
      <c r="C236" s="39" t="s">
        <v>454</v>
      </c>
      <c r="D236" s="46">
        <f>E236</f>
        <v>4491871.09</v>
      </c>
      <c r="E236" s="40">
        <v>4491871.09</v>
      </c>
      <c r="F236" s="40">
        <v>4491871.09</v>
      </c>
      <c r="G236" s="40">
        <v>0</v>
      </c>
      <c r="H236" s="40">
        <v>0</v>
      </c>
      <c r="I236" s="46">
        <f>F236</f>
        <v>4491871.09</v>
      </c>
      <c r="J236" s="40">
        <f>D236-I236</f>
        <v>0</v>
      </c>
      <c r="K236" s="40">
        <f>E236-I236</f>
        <v>0</v>
      </c>
      <c r="L236" s="176">
        <f t="shared" si="96"/>
        <v>0</v>
      </c>
    </row>
    <row r="237" spans="1:12" ht="42">
      <c r="A237" s="127" t="s">
        <v>688</v>
      </c>
      <c r="B237" s="52"/>
      <c r="C237" s="39" t="s">
        <v>686</v>
      </c>
      <c r="D237" s="46">
        <f>E237</f>
        <v>16202.86</v>
      </c>
      <c r="E237" s="40">
        <f>E238</f>
        <v>16202.86</v>
      </c>
      <c r="F237" s="40">
        <v>16202.86</v>
      </c>
      <c r="G237" s="40">
        <v>0</v>
      </c>
      <c r="H237" s="40">
        <v>0</v>
      </c>
      <c r="I237" s="46">
        <f>F237</f>
        <v>16202.86</v>
      </c>
      <c r="J237" s="40">
        <f>D237-F237</f>
        <v>0</v>
      </c>
      <c r="K237" s="40">
        <f>D237-F237</f>
        <v>0</v>
      </c>
      <c r="L237" s="176"/>
    </row>
    <row r="238" spans="1:12" ht="22.5">
      <c r="A238" s="58" t="s">
        <v>218</v>
      </c>
      <c r="B238" s="52"/>
      <c r="C238" s="39" t="s">
        <v>685</v>
      </c>
      <c r="D238" s="46">
        <f>E238</f>
        <v>16202.86</v>
      </c>
      <c r="E238" s="40">
        <f>E239</f>
        <v>16202.86</v>
      </c>
      <c r="F238" s="40">
        <v>16202.86</v>
      </c>
      <c r="G238" s="40">
        <v>0</v>
      </c>
      <c r="H238" s="40">
        <v>0</v>
      </c>
      <c r="I238" s="46">
        <f>F238</f>
        <v>16202.86</v>
      </c>
      <c r="J238" s="40">
        <f>D238-F238</f>
        <v>0</v>
      </c>
      <c r="K238" s="40">
        <f>D238-F238</f>
        <v>0</v>
      </c>
      <c r="L238" s="176"/>
    </row>
    <row r="239" spans="1:12" ht="12.75">
      <c r="A239" s="58" t="s">
        <v>401</v>
      </c>
      <c r="B239" s="52"/>
      <c r="C239" s="39" t="s">
        <v>684</v>
      </c>
      <c r="D239" s="46">
        <f>E239</f>
        <v>16202.86</v>
      </c>
      <c r="E239" s="40">
        <v>16202.86</v>
      </c>
      <c r="F239" s="40">
        <v>16202.86</v>
      </c>
      <c r="G239" s="40">
        <v>0</v>
      </c>
      <c r="H239" s="40">
        <v>0</v>
      </c>
      <c r="I239" s="46">
        <f>F239</f>
        <v>16202.86</v>
      </c>
      <c r="J239" s="40">
        <f>F239-I239</f>
        <v>0</v>
      </c>
      <c r="K239" s="40">
        <f>D239-F239</f>
        <v>0</v>
      </c>
      <c r="L239" s="176">
        <f t="shared" si="96"/>
        <v>0</v>
      </c>
    </row>
    <row r="240" spans="1:12" ht="52.5">
      <c r="A240" s="127" t="s">
        <v>687</v>
      </c>
      <c r="B240" s="128"/>
      <c r="C240" s="39" t="s">
        <v>683</v>
      </c>
      <c r="D240" s="46">
        <f>D241+D243</f>
        <v>1196.15</v>
      </c>
      <c r="E240" s="40">
        <f>E241+E243</f>
        <v>1196.15</v>
      </c>
      <c r="F240" s="40">
        <f aca="true" t="shared" si="109" ref="F240:K240">F241+F243</f>
        <v>1196.15</v>
      </c>
      <c r="G240" s="40">
        <f t="shared" si="109"/>
        <v>0</v>
      </c>
      <c r="H240" s="40">
        <f t="shared" si="109"/>
        <v>0</v>
      </c>
      <c r="I240" s="46">
        <f t="shared" si="109"/>
        <v>1196.15</v>
      </c>
      <c r="J240" s="40">
        <f t="shared" si="109"/>
        <v>0</v>
      </c>
      <c r="K240" s="40">
        <f t="shared" si="109"/>
        <v>0</v>
      </c>
      <c r="L240" s="176">
        <f t="shared" si="96"/>
        <v>0</v>
      </c>
    </row>
    <row r="241" spans="1:12" ht="22.5" hidden="1">
      <c r="A241" s="58" t="s">
        <v>218</v>
      </c>
      <c r="B241" s="52"/>
      <c r="C241" s="39" t="s">
        <v>462</v>
      </c>
      <c r="D241" s="46">
        <f>D242</f>
        <v>0</v>
      </c>
      <c r="E241" s="40">
        <f aca="true" t="shared" si="110" ref="E241:K241">E242</f>
        <v>0</v>
      </c>
      <c r="F241" s="40">
        <f t="shared" si="110"/>
        <v>0</v>
      </c>
      <c r="G241" s="40">
        <f t="shared" si="110"/>
        <v>0</v>
      </c>
      <c r="H241" s="40">
        <f t="shared" si="110"/>
        <v>0</v>
      </c>
      <c r="I241" s="46">
        <f t="shared" si="110"/>
        <v>0</v>
      </c>
      <c r="J241" s="40">
        <f t="shared" si="110"/>
        <v>0</v>
      </c>
      <c r="K241" s="40">
        <f t="shared" si="110"/>
        <v>0</v>
      </c>
      <c r="L241" s="176">
        <f t="shared" si="96"/>
        <v>0</v>
      </c>
    </row>
    <row r="242" spans="1:12" ht="12.75" hidden="1">
      <c r="A242" s="58"/>
      <c r="B242" s="52"/>
      <c r="C242" s="39" t="s">
        <v>683</v>
      </c>
      <c r="D242" s="46">
        <f>E242</f>
        <v>0</v>
      </c>
      <c r="E242" s="40"/>
      <c r="F242" s="40"/>
      <c r="G242" s="40">
        <v>0</v>
      </c>
      <c r="H242" s="40">
        <v>0</v>
      </c>
      <c r="I242" s="46">
        <f>F242</f>
        <v>0</v>
      </c>
      <c r="J242" s="40">
        <f>D242-I242</f>
        <v>0</v>
      </c>
      <c r="K242" s="40">
        <f>E242-I242</f>
        <v>0</v>
      </c>
      <c r="L242" s="176">
        <f t="shared" si="96"/>
        <v>0</v>
      </c>
    </row>
    <row r="243" spans="1:12" ht="22.5">
      <c r="A243" s="58" t="s">
        <v>218</v>
      </c>
      <c r="B243" s="52"/>
      <c r="C243" s="39" t="s">
        <v>682</v>
      </c>
      <c r="D243" s="46">
        <f>D244</f>
        <v>1196.15</v>
      </c>
      <c r="E243" s="40">
        <f>E244</f>
        <v>1196.15</v>
      </c>
      <c r="F243" s="40">
        <f aca="true" t="shared" si="111" ref="F243:K243">F244</f>
        <v>1196.15</v>
      </c>
      <c r="G243" s="40">
        <f t="shared" si="111"/>
        <v>0</v>
      </c>
      <c r="H243" s="40">
        <f t="shared" si="111"/>
        <v>0</v>
      </c>
      <c r="I243" s="46">
        <f t="shared" si="111"/>
        <v>1196.15</v>
      </c>
      <c r="J243" s="40">
        <f t="shared" si="111"/>
        <v>0</v>
      </c>
      <c r="K243" s="40">
        <f t="shared" si="111"/>
        <v>0</v>
      </c>
      <c r="L243" s="176">
        <f t="shared" si="96"/>
        <v>0</v>
      </c>
    </row>
    <row r="244" spans="1:12" ht="12.75">
      <c r="A244" s="58" t="s">
        <v>401</v>
      </c>
      <c r="B244" s="52"/>
      <c r="C244" s="39" t="s">
        <v>681</v>
      </c>
      <c r="D244" s="46">
        <f>E244</f>
        <v>1196.15</v>
      </c>
      <c r="E244" s="40">
        <v>1196.15</v>
      </c>
      <c r="F244" s="40">
        <v>1196.15</v>
      </c>
      <c r="G244" s="40">
        <v>0</v>
      </c>
      <c r="H244" s="40">
        <v>0</v>
      </c>
      <c r="I244" s="46">
        <f>F244</f>
        <v>1196.15</v>
      </c>
      <c r="J244" s="40">
        <f>D244-I244</f>
        <v>0</v>
      </c>
      <c r="K244" s="40">
        <f>E244-I244</f>
        <v>0</v>
      </c>
      <c r="L244" s="176">
        <f t="shared" si="96"/>
        <v>0</v>
      </c>
    </row>
    <row r="245" spans="1:12" ht="87" customHeight="1">
      <c r="A245" s="127" t="s">
        <v>698</v>
      </c>
      <c r="B245" s="52"/>
      <c r="C245" s="208" t="s">
        <v>697</v>
      </c>
      <c r="D245" s="46">
        <f>E245</f>
        <v>37853</v>
      </c>
      <c r="E245" s="40">
        <f>E246</f>
        <v>37853</v>
      </c>
      <c r="F245" s="40">
        <f>F246</f>
        <v>37853</v>
      </c>
      <c r="G245" s="40">
        <v>0</v>
      </c>
      <c r="H245" s="40">
        <v>0</v>
      </c>
      <c r="I245" s="46">
        <f>I246</f>
        <v>37853</v>
      </c>
      <c r="J245" s="40">
        <v>0</v>
      </c>
      <c r="K245" s="40">
        <v>0</v>
      </c>
      <c r="L245" s="176"/>
    </row>
    <row r="246" spans="1:12" ht="22.5">
      <c r="A246" s="58" t="s">
        <v>218</v>
      </c>
      <c r="B246" s="52"/>
      <c r="C246" s="208" t="s">
        <v>696</v>
      </c>
      <c r="D246" s="46">
        <f>E246</f>
        <v>37853</v>
      </c>
      <c r="E246" s="40">
        <f>E247</f>
        <v>37853</v>
      </c>
      <c r="F246" s="40">
        <f>F247</f>
        <v>37853</v>
      </c>
      <c r="G246" s="40">
        <v>0</v>
      </c>
      <c r="H246" s="40">
        <v>0</v>
      </c>
      <c r="I246" s="46">
        <f>I247</f>
        <v>37853</v>
      </c>
      <c r="J246" s="40">
        <v>0</v>
      </c>
      <c r="K246" s="40">
        <v>0</v>
      </c>
      <c r="L246" s="176"/>
    </row>
    <row r="247" spans="1:12" ht="12.75">
      <c r="A247" s="58" t="s">
        <v>401</v>
      </c>
      <c r="B247" s="52"/>
      <c r="C247" s="208" t="s">
        <v>695</v>
      </c>
      <c r="D247" s="46">
        <f>E247</f>
        <v>37853</v>
      </c>
      <c r="E247" s="40">
        <v>37853</v>
      </c>
      <c r="F247" s="40">
        <v>37853</v>
      </c>
      <c r="G247" s="40">
        <v>0</v>
      </c>
      <c r="H247" s="40">
        <v>0</v>
      </c>
      <c r="I247" s="46">
        <v>37853</v>
      </c>
      <c r="J247" s="40">
        <v>0</v>
      </c>
      <c r="K247" s="40">
        <v>0</v>
      </c>
      <c r="L247" s="176"/>
    </row>
    <row r="248" spans="1:12" ht="64.5" customHeight="1">
      <c r="A248" s="134" t="s">
        <v>626</v>
      </c>
      <c r="B248" s="128"/>
      <c r="C248" s="39" t="s">
        <v>297</v>
      </c>
      <c r="D248" s="46">
        <f>D249</f>
        <v>146794</v>
      </c>
      <c r="E248" s="46">
        <f aca="true" t="shared" si="112" ref="E248:K248">E249</f>
        <v>146794</v>
      </c>
      <c r="F248" s="46">
        <f t="shared" si="112"/>
        <v>146794</v>
      </c>
      <c r="G248" s="46">
        <f t="shared" si="112"/>
        <v>0</v>
      </c>
      <c r="H248" s="46">
        <f t="shared" si="112"/>
        <v>0</v>
      </c>
      <c r="I248" s="46">
        <f t="shared" si="112"/>
        <v>146794</v>
      </c>
      <c r="J248" s="46">
        <f t="shared" si="112"/>
        <v>0</v>
      </c>
      <c r="K248" s="46">
        <f t="shared" si="112"/>
        <v>0</v>
      </c>
      <c r="L248" s="176">
        <f t="shared" si="96"/>
        <v>0</v>
      </c>
    </row>
    <row r="249" spans="1:12" ht="22.5">
      <c r="A249" s="58" t="s">
        <v>218</v>
      </c>
      <c r="B249" s="52"/>
      <c r="C249" s="39" t="s">
        <v>298</v>
      </c>
      <c r="D249" s="46">
        <f>D250</f>
        <v>146794</v>
      </c>
      <c r="E249" s="46">
        <f>E250</f>
        <v>146794</v>
      </c>
      <c r="F249" s="46">
        <f aca="true" t="shared" si="113" ref="F249:K249">F250</f>
        <v>146794</v>
      </c>
      <c r="G249" s="46">
        <f t="shared" si="113"/>
        <v>0</v>
      </c>
      <c r="H249" s="46">
        <f t="shared" si="113"/>
        <v>0</v>
      </c>
      <c r="I249" s="46">
        <f t="shared" si="113"/>
        <v>146794</v>
      </c>
      <c r="J249" s="46">
        <f t="shared" si="113"/>
        <v>0</v>
      </c>
      <c r="K249" s="46">
        <f t="shared" si="113"/>
        <v>0</v>
      </c>
      <c r="L249" s="176">
        <f t="shared" si="96"/>
        <v>0</v>
      </c>
    </row>
    <row r="250" spans="1:12" ht="18.75" customHeight="1">
      <c r="A250" s="58" t="s">
        <v>401</v>
      </c>
      <c r="B250" s="52"/>
      <c r="C250" s="39" t="s">
        <v>627</v>
      </c>
      <c r="D250" s="40">
        <v>146794</v>
      </c>
      <c r="E250" s="40">
        <v>146794</v>
      </c>
      <c r="F250" s="40">
        <v>146794</v>
      </c>
      <c r="G250" s="40">
        <v>0</v>
      </c>
      <c r="H250" s="40">
        <v>0</v>
      </c>
      <c r="I250" s="46">
        <f>F250</f>
        <v>146794</v>
      </c>
      <c r="J250" s="40">
        <f>D250-I250</f>
        <v>0</v>
      </c>
      <c r="K250" s="40">
        <f>E250-I250</f>
        <v>0</v>
      </c>
      <c r="L250" s="176">
        <f t="shared" si="96"/>
        <v>0</v>
      </c>
    </row>
    <row r="251" spans="1:12" ht="31.5" customHeight="1">
      <c r="A251" s="127" t="s">
        <v>187</v>
      </c>
      <c r="B251" s="128"/>
      <c r="C251" s="39" t="s">
        <v>458</v>
      </c>
      <c r="D251" s="46">
        <f>D253</f>
        <v>145000</v>
      </c>
      <c r="E251" s="40">
        <f>E253</f>
        <v>145000</v>
      </c>
      <c r="F251" s="40">
        <f aca="true" t="shared" si="114" ref="F251:K251">F253</f>
        <v>145000</v>
      </c>
      <c r="G251" s="40">
        <f t="shared" si="114"/>
        <v>0</v>
      </c>
      <c r="H251" s="40">
        <f t="shared" si="114"/>
        <v>0</v>
      </c>
      <c r="I251" s="46">
        <f t="shared" si="114"/>
        <v>145000</v>
      </c>
      <c r="J251" s="40">
        <f t="shared" si="114"/>
        <v>0</v>
      </c>
      <c r="K251" s="40">
        <f t="shared" si="114"/>
        <v>0</v>
      </c>
      <c r="L251" s="176">
        <f t="shared" si="96"/>
        <v>0</v>
      </c>
    </row>
    <row r="252" spans="1:12" ht="22.5" customHeight="1">
      <c r="A252" s="58" t="s">
        <v>218</v>
      </c>
      <c r="B252" s="52"/>
      <c r="C252" s="39" t="s">
        <v>457</v>
      </c>
      <c r="D252" s="46">
        <f>D253</f>
        <v>145000</v>
      </c>
      <c r="E252" s="40">
        <f>E253</f>
        <v>145000</v>
      </c>
      <c r="F252" s="40">
        <f aca="true" t="shared" si="115" ref="F252:K252">F253</f>
        <v>145000</v>
      </c>
      <c r="G252" s="40">
        <f t="shared" si="115"/>
        <v>0</v>
      </c>
      <c r="H252" s="40">
        <f t="shared" si="115"/>
        <v>0</v>
      </c>
      <c r="I252" s="46">
        <f t="shared" si="115"/>
        <v>145000</v>
      </c>
      <c r="J252" s="40">
        <f t="shared" si="115"/>
        <v>0</v>
      </c>
      <c r="K252" s="40">
        <f t="shared" si="115"/>
        <v>0</v>
      </c>
      <c r="L252" s="176">
        <f t="shared" si="96"/>
        <v>0</v>
      </c>
    </row>
    <row r="253" spans="1:12" ht="14.25" customHeight="1">
      <c r="A253" s="58" t="s">
        <v>401</v>
      </c>
      <c r="B253" s="52"/>
      <c r="C253" s="39" t="s">
        <v>456</v>
      </c>
      <c r="D253" s="46">
        <f>E253</f>
        <v>145000</v>
      </c>
      <c r="E253" s="40">
        <v>145000</v>
      </c>
      <c r="F253" s="40">
        <v>145000</v>
      </c>
      <c r="G253" s="40">
        <v>0</v>
      </c>
      <c r="H253" s="40">
        <v>0</v>
      </c>
      <c r="I253" s="46">
        <v>145000</v>
      </c>
      <c r="J253" s="40">
        <f>D253-I253</f>
        <v>0</v>
      </c>
      <c r="K253" s="40">
        <f>E253-I253</f>
        <v>0</v>
      </c>
      <c r="L253" s="176">
        <f t="shared" si="96"/>
        <v>0</v>
      </c>
    </row>
    <row r="254" spans="1:12" ht="12.75" hidden="1">
      <c r="A254" s="58"/>
      <c r="B254" s="52"/>
      <c r="C254" s="39"/>
      <c r="D254" s="46"/>
      <c r="E254" s="40"/>
      <c r="F254" s="40"/>
      <c r="G254" s="40"/>
      <c r="H254" s="40"/>
      <c r="I254" s="46"/>
      <c r="J254" s="40"/>
      <c r="K254" s="40"/>
      <c r="L254" s="176">
        <f t="shared" si="96"/>
        <v>0</v>
      </c>
    </row>
    <row r="255" spans="1:12" ht="33" customHeight="1">
      <c r="A255" s="127" t="s">
        <v>275</v>
      </c>
      <c r="B255" s="128"/>
      <c r="C255" s="39" t="s">
        <v>461</v>
      </c>
      <c r="D255" s="46">
        <f aca="true" t="shared" si="116" ref="D255:K256">D256</f>
        <v>50000</v>
      </c>
      <c r="E255" s="40">
        <f t="shared" si="116"/>
        <v>50000</v>
      </c>
      <c r="F255" s="40">
        <f t="shared" si="116"/>
        <v>50000</v>
      </c>
      <c r="G255" s="40">
        <f t="shared" si="116"/>
        <v>0</v>
      </c>
      <c r="H255" s="40">
        <f t="shared" si="116"/>
        <v>0</v>
      </c>
      <c r="I255" s="46">
        <f t="shared" si="116"/>
        <v>50000</v>
      </c>
      <c r="J255" s="40">
        <f t="shared" si="116"/>
        <v>0</v>
      </c>
      <c r="K255" s="40">
        <f t="shared" si="116"/>
        <v>0</v>
      </c>
      <c r="L255" s="176">
        <f t="shared" si="96"/>
        <v>0</v>
      </c>
    </row>
    <row r="256" spans="1:12" ht="21.75" customHeight="1">
      <c r="A256" s="58" t="s">
        <v>218</v>
      </c>
      <c r="B256" s="52"/>
      <c r="C256" s="39" t="s">
        <v>460</v>
      </c>
      <c r="D256" s="46">
        <f t="shared" si="116"/>
        <v>50000</v>
      </c>
      <c r="E256" s="40">
        <f>E257</f>
        <v>50000</v>
      </c>
      <c r="F256" s="40">
        <f t="shared" si="116"/>
        <v>50000</v>
      </c>
      <c r="G256" s="40">
        <f t="shared" si="116"/>
        <v>0</v>
      </c>
      <c r="H256" s="40">
        <f t="shared" si="116"/>
        <v>0</v>
      </c>
      <c r="I256" s="46">
        <f t="shared" si="116"/>
        <v>50000</v>
      </c>
      <c r="J256" s="40">
        <f t="shared" si="116"/>
        <v>0</v>
      </c>
      <c r="K256" s="40">
        <f t="shared" si="116"/>
        <v>0</v>
      </c>
      <c r="L256" s="176">
        <f t="shared" si="96"/>
        <v>0</v>
      </c>
    </row>
    <row r="257" spans="1:12" ht="14.25" customHeight="1">
      <c r="A257" s="58" t="s">
        <v>401</v>
      </c>
      <c r="B257" s="52"/>
      <c r="C257" s="39" t="s">
        <v>459</v>
      </c>
      <c r="D257" s="46">
        <f>E257</f>
        <v>50000</v>
      </c>
      <c r="E257" s="40">
        <v>50000</v>
      </c>
      <c r="F257" s="40">
        <v>50000</v>
      </c>
      <c r="G257" s="40">
        <v>0</v>
      </c>
      <c r="H257" s="40">
        <v>0</v>
      </c>
      <c r="I257" s="46">
        <f>F257</f>
        <v>50000</v>
      </c>
      <c r="J257" s="40">
        <f>D257-I257</f>
        <v>0</v>
      </c>
      <c r="K257" s="40">
        <f>E257-I257</f>
        <v>0</v>
      </c>
      <c r="L257" s="176">
        <f t="shared" si="96"/>
        <v>0</v>
      </c>
    </row>
    <row r="258" spans="1:12" ht="2.25" customHeight="1" hidden="1">
      <c r="A258" s="58"/>
      <c r="B258" s="52"/>
      <c r="C258" s="39"/>
      <c r="D258" s="46"/>
      <c r="E258" s="40"/>
      <c r="F258" s="40"/>
      <c r="G258" s="40"/>
      <c r="H258" s="40"/>
      <c r="I258" s="46"/>
      <c r="J258" s="40"/>
      <c r="K258" s="40"/>
      <c r="L258" s="176">
        <f t="shared" si="96"/>
        <v>0</v>
      </c>
    </row>
    <row r="259" spans="1:12" ht="63" hidden="1">
      <c r="A259" s="127" t="s">
        <v>296</v>
      </c>
      <c r="B259" s="128"/>
      <c r="C259" s="39" t="s">
        <v>297</v>
      </c>
      <c r="D259" s="46">
        <f aca="true" t="shared" si="117" ref="D259:K260">D260</f>
        <v>0</v>
      </c>
      <c r="E259" s="40">
        <f t="shared" si="117"/>
        <v>0</v>
      </c>
      <c r="F259" s="40">
        <f t="shared" si="117"/>
        <v>0</v>
      </c>
      <c r="G259" s="40">
        <f t="shared" si="117"/>
        <v>0</v>
      </c>
      <c r="H259" s="40">
        <f t="shared" si="117"/>
        <v>0</v>
      </c>
      <c r="I259" s="46">
        <f t="shared" si="117"/>
        <v>0</v>
      </c>
      <c r="J259" s="40">
        <f t="shared" si="117"/>
        <v>0</v>
      </c>
      <c r="K259" s="40">
        <f t="shared" si="117"/>
        <v>0</v>
      </c>
      <c r="L259" s="176">
        <f t="shared" si="96"/>
        <v>0</v>
      </c>
    </row>
    <row r="260" spans="1:12" ht="22.5" hidden="1">
      <c r="A260" s="58" t="s">
        <v>218</v>
      </c>
      <c r="B260" s="52"/>
      <c r="C260" s="39" t="s">
        <v>298</v>
      </c>
      <c r="D260" s="46">
        <f t="shared" si="117"/>
        <v>0</v>
      </c>
      <c r="E260" s="40">
        <f t="shared" si="117"/>
        <v>0</v>
      </c>
      <c r="F260" s="40">
        <f t="shared" si="117"/>
        <v>0</v>
      </c>
      <c r="G260" s="40">
        <f t="shared" si="117"/>
        <v>0</v>
      </c>
      <c r="H260" s="40">
        <f t="shared" si="117"/>
        <v>0</v>
      </c>
      <c r="I260" s="46">
        <f t="shared" si="117"/>
        <v>0</v>
      </c>
      <c r="J260" s="40">
        <f t="shared" si="117"/>
        <v>0</v>
      </c>
      <c r="K260" s="40">
        <f t="shared" si="117"/>
        <v>0</v>
      </c>
      <c r="L260" s="176">
        <f t="shared" si="96"/>
        <v>0</v>
      </c>
    </row>
    <row r="261" spans="1:12" ht="12.75" hidden="1">
      <c r="A261" s="58" t="s">
        <v>177</v>
      </c>
      <c r="B261" s="52"/>
      <c r="C261" s="39" t="s">
        <v>299</v>
      </c>
      <c r="D261" s="46">
        <f>E261</f>
        <v>0</v>
      </c>
      <c r="E261" s="40">
        <v>0</v>
      </c>
      <c r="F261" s="40">
        <v>0</v>
      </c>
      <c r="G261" s="40">
        <v>0</v>
      </c>
      <c r="H261" s="40">
        <v>0</v>
      </c>
      <c r="I261" s="46">
        <f>F261</f>
        <v>0</v>
      </c>
      <c r="J261" s="40">
        <f>D261-I261</f>
        <v>0</v>
      </c>
      <c r="K261" s="40">
        <f>E261-I261</f>
        <v>0</v>
      </c>
      <c r="L261" s="176">
        <f t="shared" si="96"/>
        <v>0</v>
      </c>
    </row>
    <row r="262" spans="1:12" ht="12.75" hidden="1">
      <c r="A262" s="58"/>
      <c r="B262" s="52"/>
      <c r="C262" s="39"/>
      <c r="D262" s="46"/>
      <c r="E262" s="40"/>
      <c r="F262" s="40"/>
      <c r="G262" s="40"/>
      <c r="H262" s="40"/>
      <c r="I262" s="46"/>
      <c r="J262" s="40"/>
      <c r="K262" s="40"/>
      <c r="L262" s="176">
        <f t="shared" si="96"/>
        <v>0</v>
      </c>
    </row>
    <row r="263" spans="1:12" ht="21">
      <c r="A263" s="127" t="s">
        <v>367</v>
      </c>
      <c r="B263" s="128"/>
      <c r="C263" s="39" t="s">
        <v>451</v>
      </c>
      <c r="D263" s="46">
        <f aca="true" t="shared" si="118" ref="D263:K264">D264</f>
        <v>0</v>
      </c>
      <c r="E263" s="40">
        <f t="shared" si="118"/>
        <v>0</v>
      </c>
      <c r="F263" s="40">
        <f t="shared" si="118"/>
        <v>0</v>
      </c>
      <c r="G263" s="40">
        <f t="shared" si="118"/>
        <v>0</v>
      </c>
      <c r="H263" s="40">
        <f t="shared" si="118"/>
        <v>0</v>
      </c>
      <c r="I263" s="46">
        <f t="shared" si="118"/>
        <v>0</v>
      </c>
      <c r="J263" s="40">
        <f t="shared" si="118"/>
        <v>0</v>
      </c>
      <c r="K263" s="40">
        <f t="shared" si="118"/>
        <v>0</v>
      </c>
      <c r="L263" s="176">
        <f t="shared" si="96"/>
        <v>0</v>
      </c>
    </row>
    <row r="264" spans="1:12" ht="21.75" customHeight="1">
      <c r="A264" s="58" t="s">
        <v>180</v>
      </c>
      <c r="B264" s="52"/>
      <c r="C264" s="39" t="s">
        <v>450</v>
      </c>
      <c r="D264" s="46">
        <f t="shared" si="118"/>
        <v>0</v>
      </c>
      <c r="E264" s="40">
        <f t="shared" si="118"/>
        <v>0</v>
      </c>
      <c r="F264" s="40">
        <f t="shared" si="118"/>
        <v>0</v>
      </c>
      <c r="G264" s="40">
        <f t="shared" si="118"/>
        <v>0</v>
      </c>
      <c r="H264" s="40">
        <f t="shared" si="118"/>
        <v>0</v>
      </c>
      <c r="I264" s="46">
        <f t="shared" si="118"/>
        <v>0</v>
      </c>
      <c r="J264" s="40">
        <f t="shared" si="118"/>
        <v>0</v>
      </c>
      <c r="K264" s="40">
        <f t="shared" si="118"/>
        <v>0</v>
      </c>
      <c r="L264" s="176">
        <f t="shared" si="96"/>
        <v>0</v>
      </c>
    </row>
    <row r="265" spans="1:12" ht="23.25" customHeight="1">
      <c r="A265" s="58" t="s">
        <v>180</v>
      </c>
      <c r="B265" s="52"/>
      <c r="C265" s="39" t="s">
        <v>449</v>
      </c>
      <c r="D265" s="46">
        <f>E265</f>
        <v>0</v>
      </c>
      <c r="E265" s="40">
        <v>0</v>
      </c>
      <c r="F265" s="40">
        <v>0</v>
      </c>
      <c r="G265" s="40">
        <v>0</v>
      </c>
      <c r="H265" s="40">
        <v>0</v>
      </c>
      <c r="I265" s="46">
        <f>F265</f>
        <v>0</v>
      </c>
      <c r="J265" s="40">
        <f>D265-I265</f>
        <v>0</v>
      </c>
      <c r="K265" s="40">
        <f>E265-I265</f>
        <v>0</v>
      </c>
      <c r="L265" s="176">
        <f t="shared" si="96"/>
        <v>0</v>
      </c>
    </row>
    <row r="266" spans="1:12" ht="12.75" hidden="1">
      <c r="A266" s="58"/>
      <c r="B266" s="52"/>
      <c r="C266" s="39"/>
      <c r="D266" s="46"/>
      <c r="E266" s="40"/>
      <c r="F266" s="40"/>
      <c r="G266" s="40"/>
      <c r="H266" s="40"/>
      <c r="I266" s="46"/>
      <c r="J266" s="40"/>
      <c r="K266" s="40"/>
      <c r="L266" s="176">
        <f t="shared" si="96"/>
        <v>0</v>
      </c>
    </row>
    <row r="267" spans="1:12" ht="31.5" hidden="1">
      <c r="A267" s="127" t="s">
        <v>375</v>
      </c>
      <c r="B267" s="128"/>
      <c r="C267" s="39" t="s">
        <v>297</v>
      </c>
      <c r="D267" s="46">
        <f aca="true" t="shared" si="119" ref="D267:K268">D268</f>
        <v>0</v>
      </c>
      <c r="E267" s="40">
        <f t="shared" si="119"/>
        <v>0</v>
      </c>
      <c r="F267" s="40">
        <f t="shared" si="119"/>
        <v>0</v>
      </c>
      <c r="G267" s="40">
        <f t="shared" si="119"/>
        <v>0</v>
      </c>
      <c r="H267" s="40">
        <f t="shared" si="119"/>
        <v>0</v>
      </c>
      <c r="I267" s="46">
        <f t="shared" si="119"/>
        <v>0</v>
      </c>
      <c r="J267" s="40">
        <f t="shared" si="119"/>
        <v>0</v>
      </c>
      <c r="K267" s="40">
        <f t="shared" si="119"/>
        <v>0</v>
      </c>
      <c r="L267" s="176">
        <f t="shared" si="96"/>
        <v>0</v>
      </c>
    </row>
    <row r="268" spans="1:12" ht="0.75" customHeight="1">
      <c r="A268" s="58" t="s">
        <v>218</v>
      </c>
      <c r="B268" s="52"/>
      <c r="C268" s="39" t="s">
        <v>298</v>
      </c>
      <c r="D268" s="46">
        <f t="shared" si="119"/>
        <v>0</v>
      </c>
      <c r="E268" s="40">
        <f t="shared" si="119"/>
        <v>0</v>
      </c>
      <c r="F268" s="40">
        <f t="shared" si="119"/>
        <v>0</v>
      </c>
      <c r="G268" s="40">
        <f t="shared" si="119"/>
        <v>0</v>
      </c>
      <c r="H268" s="40">
        <f t="shared" si="119"/>
        <v>0</v>
      </c>
      <c r="I268" s="46">
        <f t="shared" si="119"/>
        <v>0</v>
      </c>
      <c r="J268" s="40">
        <f t="shared" si="119"/>
        <v>0</v>
      </c>
      <c r="K268" s="40">
        <f t="shared" si="119"/>
        <v>0</v>
      </c>
      <c r="L268" s="176">
        <f t="shared" si="96"/>
        <v>0</v>
      </c>
    </row>
    <row r="269" spans="1:12" ht="12.75" hidden="1">
      <c r="A269" s="58" t="s">
        <v>177</v>
      </c>
      <c r="B269" s="52"/>
      <c r="C269" s="39" t="s">
        <v>299</v>
      </c>
      <c r="D269" s="46">
        <f>E269</f>
        <v>0</v>
      </c>
      <c r="E269" s="40"/>
      <c r="F269" s="40"/>
      <c r="G269" s="40">
        <v>0</v>
      </c>
      <c r="H269" s="40">
        <v>0</v>
      </c>
      <c r="I269" s="46">
        <f>F269</f>
        <v>0</v>
      </c>
      <c r="J269" s="40">
        <f>D269-I269</f>
        <v>0</v>
      </c>
      <c r="K269" s="40">
        <f>E269-I269</f>
        <v>0</v>
      </c>
      <c r="L269" s="176">
        <f t="shared" si="96"/>
        <v>0</v>
      </c>
    </row>
    <row r="270" spans="1:12" ht="0.75" customHeight="1">
      <c r="A270" s="58"/>
      <c r="B270" s="52"/>
      <c r="C270" s="39"/>
      <c r="D270" s="46"/>
      <c r="E270" s="40"/>
      <c r="F270" s="40"/>
      <c r="G270" s="40"/>
      <c r="H270" s="40"/>
      <c r="I270" s="46"/>
      <c r="J270" s="40"/>
      <c r="K270" s="40"/>
      <c r="L270" s="176">
        <f t="shared" si="96"/>
        <v>0</v>
      </c>
    </row>
    <row r="271" spans="1:12" ht="15" customHeight="1">
      <c r="A271" s="126" t="s">
        <v>322</v>
      </c>
      <c r="B271" s="128"/>
      <c r="C271" s="123" t="s">
        <v>315</v>
      </c>
      <c r="D271" s="46">
        <f aca="true" t="shared" si="120" ref="D271:K271">D277+D272+D274</f>
        <v>17074279.63</v>
      </c>
      <c r="E271" s="46">
        <f t="shared" si="120"/>
        <v>17074279.63</v>
      </c>
      <c r="F271" s="46">
        <f t="shared" si="120"/>
        <v>16942276.5</v>
      </c>
      <c r="G271" s="46">
        <f t="shared" si="120"/>
        <v>0</v>
      </c>
      <c r="H271" s="46">
        <f t="shared" si="120"/>
        <v>0</v>
      </c>
      <c r="I271" s="46">
        <f t="shared" si="120"/>
        <v>16942276.5</v>
      </c>
      <c r="J271" s="46">
        <f t="shared" si="120"/>
        <v>132003.13</v>
      </c>
      <c r="K271" s="46">
        <f t="shared" si="120"/>
        <v>132003.13</v>
      </c>
      <c r="L271" s="176">
        <f t="shared" si="96"/>
        <v>132003.12999999896</v>
      </c>
    </row>
    <row r="272" spans="1:12" ht="52.5">
      <c r="A272" s="127" t="s">
        <v>244</v>
      </c>
      <c r="B272" s="128"/>
      <c r="C272" s="123" t="s">
        <v>588</v>
      </c>
      <c r="D272" s="46">
        <f>D273</f>
        <v>0</v>
      </c>
      <c r="E272" s="46">
        <f aca="true" t="shared" si="121" ref="E272:K272">E273</f>
        <v>0</v>
      </c>
      <c r="F272" s="46">
        <f t="shared" si="121"/>
        <v>0</v>
      </c>
      <c r="G272" s="46">
        <f t="shared" si="121"/>
        <v>0</v>
      </c>
      <c r="H272" s="46">
        <f t="shared" si="121"/>
        <v>0</v>
      </c>
      <c r="I272" s="46">
        <f t="shared" si="121"/>
        <v>0</v>
      </c>
      <c r="J272" s="46">
        <f t="shared" si="121"/>
        <v>0</v>
      </c>
      <c r="K272" s="46">
        <f t="shared" si="121"/>
        <v>0</v>
      </c>
      <c r="L272" s="176">
        <f t="shared" si="96"/>
        <v>0</v>
      </c>
    </row>
    <row r="273" spans="1:12" ht="33" customHeight="1">
      <c r="A273" s="127" t="s">
        <v>253</v>
      </c>
      <c r="B273" s="128"/>
      <c r="C273" s="123" t="s">
        <v>589</v>
      </c>
      <c r="D273" s="46">
        <f>D290</f>
        <v>0</v>
      </c>
      <c r="E273" s="46">
        <f aca="true" t="shared" si="122" ref="E273:K273">E290</f>
        <v>0</v>
      </c>
      <c r="F273" s="46">
        <f t="shared" si="122"/>
        <v>0</v>
      </c>
      <c r="G273" s="46">
        <f t="shared" si="122"/>
        <v>0</v>
      </c>
      <c r="H273" s="46">
        <f t="shared" si="122"/>
        <v>0</v>
      </c>
      <c r="I273" s="46">
        <f t="shared" si="122"/>
        <v>0</v>
      </c>
      <c r="J273" s="46">
        <f t="shared" si="122"/>
        <v>0</v>
      </c>
      <c r="K273" s="46">
        <f t="shared" si="122"/>
        <v>0</v>
      </c>
      <c r="L273" s="176">
        <f t="shared" si="96"/>
        <v>0</v>
      </c>
    </row>
    <row r="274" spans="1:12" ht="23.25" customHeight="1">
      <c r="A274" s="127" t="s">
        <v>231</v>
      </c>
      <c r="B274" s="128"/>
      <c r="C274" s="123" t="s">
        <v>590</v>
      </c>
      <c r="D274" s="46">
        <f>D275+D276+D294</f>
        <v>470394</v>
      </c>
      <c r="E274" s="46">
        <f>E275+E276+E294</f>
        <v>470394</v>
      </c>
      <c r="F274" s="46">
        <f>F275+F276+F294</f>
        <v>347750.38</v>
      </c>
      <c r="G274" s="46">
        <f>G275+G276</f>
        <v>0</v>
      </c>
      <c r="H274" s="46">
        <f>H275+H276</f>
        <v>0</v>
      </c>
      <c r="I274" s="46">
        <f>I275+I276+I294</f>
        <v>347750.38</v>
      </c>
      <c r="J274" s="46">
        <f>D274-F274</f>
        <v>122643.62</v>
      </c>
      <c r="K274" s="46">
        <f>K275+K276</f>
        <v>122643.62</v>
      </c>
      <c r="L274" s="176">
        <f t="shared" si="96"/>
        <v>122643.62</v>
      </c>
    </row>
    <row r="275" spans="1:12" ht="21">
      <c r="A275" s="127" t="s">
        <v>585</v>
      </c>
      <c r="B275" s="128"/>
      <c r="C275" s="123" t="s">
        <v>591</v>
      </c>
      <c r="D275" s="46">
        <f>D292</f>
        <v>23724</v>
      </c>
      <c r="E275" s="46">
        <f aca="true" t="shared" si="123" ref="E275:K275">E292</f>
        <v>23724</v>
      </c>
      <c r="F275" s="46">
        <f t="shared" si="123"/>
        <v>23724</v>
      </c>
      <c r="G275" s="46">
        <f t="shared" si="123"/>
        <v>0</v>
      </c>
      <c r="H275" s="46">
        <f t="shared" si="123"/>
        <v>0</v>
      </c>
      <c r="I275" s="46">
        <f t="shared" si="123"/>
        <v>23724</v>
      </c>
      <c r="J275" s="46">
        <f t="shared" si="123"/>
        <v>0</v>
      </c>
      <c r="K275" s="46">
        <f t="shared" si="123"/>
        <v>0</v>
      </c>
      <c r="L275" s="176">
        <f t="shared" si="96"/>
        <v>0</v>
      </c>
    </row>
    <row r="276" spans="1:12" ht="31.5">
      <c r="A276" s="127" t="s">
        <v>180</v>
      </c>
      <c r="B276" s="128"/>
      <c r="C276" s="123" t="s">
        <v>592</v>
      </c>
      <c r="D276" s="46">
        <f>D293</f>
        <v>430394</v>
      </c>
      <c r="E276" s="46">
        <f aca="true" t="shared" si="124" ref="E276:K276">E293</f>
        <v>430394</v>
      </c>
      <c r="F276" s="46">
        <f t="shared" si="124"/>
        <v>307750.38</v>
      </c>
      <c r="G276" s="46">
        <f t="shared" si="124"/>
        <v>0</v>
      </c>
      <c r="H276" s="46">
        <f t="shared" si="124"/>
        <v>0</v>
      </c>
      <c r="I276" s="46">
        <f t="shared" si="124"/>
        <v>307750.38</v>
      </c>
      <c r="J276" s="46">
        <f>D276-F276</f>
        <v>122643.62</v>
      </c>
      <c r="K276" s="46">
        <f t="shared" si="124"/>
        <v>122643.62</v>
      </c>
      <c r="L276" s="176">
        <f t="shared" si="96"/>
        <v>122643.62</v>
      </c>
    </row>
    <row r="277" spans="1:12" ht="31.5">
      <c r="A277" s="127" t="s">
        <v>218</v>
      </c>
      <c r="B277" s="128"/>
      <c r="C277" s="123" t="s">
        <v>316</v>
      </c>
      <c r="D277" s="46">
        <f>D278+D279+D280+D281+D282</f>
        <v>16603885.629999999</v>
      </c>
      <c r="E277" s="46">
        <f>E278+E279+E280+E281+E282</f>
        <v>16603885.629999999</v>
      </c>
      <c r="F277" s="46">
        <f aca="true" t="shared" si="125" ref="F277:K277">F278+F279+F280+F281+F282</f>
        <v>16594526.12</v>
      </c>
      <c r="G277" s="46">
        <f t="shared" si="125"/>
        <v>0</v>
      </c>
      <c r="H277" s="46">
        <f t="shared" si="125"/>
        <v>0</v>
      </c>
      <c r="I277" s="46">
        <f t="shared" si="125"/>
        <v>16594526.12</v>
      </c>
      <c r="J277" s="46">
        <f t="shared" si="125"/>
        <v>9359.51000000001</v>
      </c>
      <c r="K277" s="46">
        <f t="shared" si="125"/>
        <v>9359.51000000001</v>
      </c>
      <c r="L277" s="176">
        <f t="shared" si="96"/>
        <v>9359.509999999776</v>
      </c>
    </row>
    <row r="278" spans="1:12" ht="52.5">
      <c r="A278" s="127" t="s">
        <v>404</v>
      </c>
      <c r="B278" s="128"/>
      <c r="C278" s="123" t="s">
        <v>467</v>
      </c>
      <c r="D278" s="46">
        <f>D285</f>
        <v>6397276.09</v>
      </c>
      <c r="E278" s="46">
        <f aca="true" t="shared" si="126" ref="E278:K278">E285</f>
        <v>6397276.09</v>
      </c>
      <c r="F278" s="46">
        <f t="shared" si="126"/>
        <v>6397276.09</v>
      </c>
      <c r="G278" s="46">
        <f t="shared" si="126"/>
        <v>0</v>
      </c>
      <c r="H278" s="46">
        <f t="shared" si="126"/>
        <v>0</v>
      </c>
      <c r="I278" s="46">
        <f t="shared" si="126"/>
        <v>6397276.09</v>
      </c>
      <c r="J278" s="46">
        <f t="shared" si="126"/>
        <v>0</v>
      </c>
      <c r="K278" s="46">
        <f t="shared" si="126"/>
        <v>0</v>
      </c>
      <c r="L278" s="176">
        <f t="shared" si="96"/>
        <v>0</v>
      </c>
    </row>
    <row r="279" spans="1:12" s="167" customFormat="1" ht="0.75" customHeight="1">
      <c r="A279" s="127" t="s">
        <v>401</v>
      </c>
      <c r="B279" s="128"/>
      <c r="C279" s="123" t="s">
        <v>466</v>
      </c>
      <c r="D279" s="46"/>
      <c r="E279" s="46"/>
      <c r="F279" s="46"/>
      <c r="G279" s="46"/>
      <c r="H279" s="46"/>
      <c r="I279" s="46"/>
      <c r="J279" s="46"/>
      <c r="K279" s="46"/>
      <c r="L279" s="176">
        <f aca="true" t="shared" si="127" ref="L279:L345">E279-I279</f>
        <v>0</v>
      </c>
    </row>
    <row r="280" spans="1:12" ht="54" customHeight="1">
      <c r="A280" s="127" t="s">
        <v>172</v>
      </c>
      <c r="B280" s="128"/>
      <c r="C280" s="123" t="s">
        <v>317</v>
      </c>
      <c r="D280" s="46">
        <f>D304</f>
        <v>9420459</v>
      </c>
      <c r="E280" s="46">
        <f>E304</f>
        <v>9420459</v>
      </c>
      <c r="F280" s="46">
        <f aca="true" t="shared" si="128" ref="F280:K280">F304</f>
        <v>9420459</v>
      </c>
      <c r="G280" s="46">
        <f t="shared" si="128"/>
        <v>0</v>
      </c>
      <c r="H280" s="46">
        <f t="shared" si="128"/>
        <v>0</v>
      </c>
      <c r="I280" s="46">
        <f t="shared" si="128"/>
        <v>9420459</v>
      </c>
      <c r="J280" s="46">
        <f t="shared" si="128"/>
        <v>0</v>
      </c>
      <c r="K280" s="46">
        <f t="shared" si="128"/>
        <v>0</v>
      </c>
      <c r="L280" s="176">
        <f t="shared" si="127"/>
        <v>0</v>
      </c>
    </row>
    <row r="281" spans="1:12" ht="17.25" customHeight="1">
      <c r="A281" s="127" t="s">
        <v>177</v>
      </c>
      <c r="B281" s="128"/>
      <c r="C281" s="123" t="s">
        <v>321</v>
      </c>
      <c r="D281" s="46">
        <f>D298+D301</f>
        <v>670873.5</v>
      </c>
      <c r="E281" s="46">
        <f aca="true" t="shared" si="129" ref="E281:K281">E298+E301</f>
        <v>670873.5</v>
      </c>
      <c r="F281" s="46">
        <f t="shared" si="129"/>
        <v>661513.99</v>
      </c>
      <c r="G281" s="46">
        <f t="shared" si="129"/>
        <v>0</v>
      </c>
      <c r="H281" s="46">
        <f t="shared" si="129"/>
        <v>0</v>
      </c>
      <c r="I281" s="46">
        <f t="shared" si="129"/>
        <v>661513.99</v>
      </c>
      <c r="J281" s="46">
        <f t="shared" si="129"/>
        <v>9359.51000000001</v>
      </c>
      <c r="K281" s="46">
        <f t="shared" si="129"/>
        <v>9359.51000000001</v>
      </c>
      <c r="L281" s="176">
        <f t="shared" si="127"/>
        <v>9359.51000000001</v>
      </c>
    </row>
    <row r="282" spans="1:12" ht="35.25" customHeight="1">
      <c r="A282" s="127" t="s">
        <v>406</v>
      </c>
      <c r="B282" s="128"/>
      <c r="C282" s="123" t="s">
        <v>640</v>
      </c>
      <c r="D282" s="46">
        <f>D286</f>
        <v>115277.04</v>
      </c>
      <c r="E282" s="46">
        <f aca="true" t="shared" si="130" ref="E282:K282">E286</f>
        <v>115277.04</v>
      </c>
      <c r="F282" s="46">
        <f t="shared" si="130"/>
        <v>115277.04</v>
      </c>
      <c r="G282" s="46">
        <f t="shared" si="130"/>
        <v>0</v>
      </c>
      <c r="H282" s="46">
        <f t="shared" si="130"/>
        <v>0</v>
      </c>
      <c r="I282" s="46">
        <f t="shared" si="130"/>
        <v>115277.04</v>
      </c>
      <c r="J282" s="46">
        <f t="shared" si="130"/>
        <v>0</v>
      </c>
      <c r="K282" s="46">
        <f t="shared" si="130"/>
        <v>0</v>
      </c>
      <c r="L282" s="176">
        <f t="shared" si="127"/>
        <v>0</v>
      </c>
    </row>
    <row r="283" spans="1:12" ht="22.5" customHeight="1">
      <c r="A283" s="127" t="s">
        <v>184</v>
      </c>
      <c r="B283" s="128"/>
      <c r="C283" s="39" t="s">
        <v>471</v>
      </c>
      <c r="D283" s="46">
        <f aca="true" t="shared" si="131" ref="D283:K283">D284</f>
        <v>6512553.13</v>
      </c>
      <c r="E283" s="40">
        <f t="shared" si="131"/>
        <v>6512553.13</v>
      </c>
      <c r="F283" s="40">
        <f t="shared" si="131"/>
        <v>6512553.13</v>
      </c>
      <c r="G283" s="40">
        <f t="shared" si="131"/>
        <v>0</v>
      </c>
      <c r="H283" s="40">
        <f t="shared" si="131"/>
        <v>0</v>
      </c>
      <c r="I283" s="46">
        <f t="shared" si="131"/>
        <v>6512553.13</v>
      </c>
      <c r="J283" s="40">
        <f t="shared" si="131"/>
        <v>0</v>
      </c>
      <c r="K283" s="40">
        <f t="shared" si="131"/>
        <v>0</v>
      </c>
      <c r="L283" s="176">
        <f t="shared" si="127"/>
        <v>0</v>
      </c>
    </row>
    <row r="284" spans="1:12" ht="22.5">
      <c r="A284" s="58" t="s">
        <v>218</v>
      </c>
      <c r="B284" s="52"/>
      <c r="C284" s="39" t="s">
        <v>469</v>
      </c>
      <c r="D284" s="46">
        <f>D286+D285</f>
        <v>6512553.13</v>
      </c>
      <c r="E284" s="46">
        <f aca="true" t="shared" si="132" ref="E284:K284">E286+E285</f>
        <v>6512553.13</v>
      </c>
      <c r="F284" s="46">
        <f t="shared" si="132"/>
        <v>6512553.13</v>
      </c>
      <c r="G284" s="46">
        <f t="shared" si="132"/>
        <v>0</v>
      </c>
      <c r="H284" s="46">
        <f t="shared" si="132"/>
        <v>0</v>
      </c>
      <c r="I284" s="46">
        <f t="shared" si="132"/>
        <v>6512553.13</v>
      </c>
      <c r="J284" s="46">
        <f t="shared" si="132"/>
        <v>0</v>
      </c>
      <c r="K284" s="46">
        <f t="shared" si="132"/>
        <v>0</v>
      </c>
      <c r="L284" s="176">
        <f t="shared" si="127"/>
        <v>0</v>
      </c>
    </row>
    <row r="285" spans="1:12" ht="32.25" customHeight="1">
      <c r="A285" s="207" t="s">
        <v>404</v>
      </c>
      <c r="B285" s="52"/>
      <c r="C285" s="39" t="s">
        <v>470</v>
      </c>
      <c r="D285" s="46">
        <f>E285</f>
        <v>6397276.09</v>
      </c>
      <c r="E285" s="40">
        <v>6397276.09</v>
      </c>
      <c r="F285" s="40">
        <v>6397276.09</v>
      </c>
      <c r="G285" s="40">
        <v>0</v>
      </c>
      <c r="H285" s="40">
        <v>0</v>
      </c>
      <c r="I285" s="46">
        <v>6397276.09</v>
      </c>
      <c r="J285" s="40">
        <f>D285-I285</f>
        <v>0</v>
      </c>
      <c r="K285" s="40">
        <f>E285-I285</f>
        <v>0</v>
      </c>
      <c r="L285" s="176">
        <f t="shared" si="127"/>
        <v>0</v>
      </c>
    </row>
    <row r="286" spans="1:12" ht="23.25" customHeight="1">
      <c r="A286" s="58" t="s">
        <v>406</v>
      </c>
      <c r="B286" s="52"/>
      <c r="C286" s="39" t="s">
        <v>635</v>
      </c>
      <c r="D286" s="46">
        <f>E286</f>
        <v>115277.04</v>
      </c>
      <c r="E286" s="40">
        <v>115277.04</v>
      </c>
      <c r="F286" s="40">
        <v>115277.04</v>
      </c>
      <c r="G286" s="40">
        <v>0</v>
      </c>
      <c r="H286" s="40">
        <v>0</v>
      </c>
      <c r="I286" s="46">
        <v>115277.04</v>
      </c>
      <c r="J286" s="40">
        <f>D286-I286</f>
        <v>0</v>
      </c>
      <c r="K286" s="40">
        <f>E286-I286</f>
        <v>0</v>
      </c>
      <c r="L286" s="176">
        <f t="shared" si="127"/>
        <v>0</v>
      </c>
    </row>
    <row r="287" spans="1:12" ht="45" customHeight="1">
      <c r="A287" s="127" t="s">
        <v>106</v>
      </c>
      <c r="B287" s="128"/>
      <c r="C287" s="55" t="s">
        <v>473</v>
      </c>
      <c r="D287" s="113">
        <f>D291+D294</f>
        <v>470394</v>
      </c>
      <c r="E287" s="113">
        <f>E291+E294</f>
        <v>470394</v>
      </c>
      <c r="F287" s="113">
        <f>F293+F295+F292</f>
        <v>347750.38</v>
      </c>
      <c r="G287" s="113">
        <f>G289+G291</f>
        <v>0</v>
      </c>
      <c r="H287" s="113">
        <f>H289+H291</f>
        <v>0</v>
      </c>
      <c r="I287" s="113">
        <f>I293+I295+I292</f>
        <v>347750.38</v>
      </c>
      <c r="J287" s="113">
        <f>J289+J291</f>
        <v>122643.62</v>
      </c>
      <c r="K287" s="113">
        <f>K289+K291</f>
        <v>122643.62</v>
      </c>
      <c r="L287" s="176">
        <f t="shared" si="127"/>
        <v>122643.62</v>
      </c>
    </row>
    <row r="288" spans="1:12" ht="12.75" hidden="1">
      <c r="A288" s="127"/>
      <c r="B288" s="128"/>
      <c r="C288" s="55"/>
      <c r="D288" s="113">
        <v>0</v>
      </c>
      <c r="E288" s="113">
        <v>0</v>
      </c>
      <c r="F288" s="113">
        <v>0</v>
      </c>
      <c r="G288" s="113"/>
      <c r="H288" s="113"/>
      <c r="I288" s="113">
        <v>0</v>
      </c>
      <c r="J288" s="113"/>
      <c r="K288" s="113"/>
      <c r="L288" s="176"/>
    </row>
    <row r="289" spans="1:12" ht="52.5" hidden="1">
      <c r="A289" s="127" t="s">
        <v>244</v>
      </c>
      <c r="B289" s="128"/>
      <c r="C289" s="123" t="s">
        <v>583</v>
      </c>
      <c r="D289" s="46">
        <f>D290</f>
        <v>0</v>
      </c>
      <c r="E289" s="46">
        <f>E290</f>
        <v>0</v>
      </c>
      <c r="F289" s="46">
        <f>F290</f>
        <v>0</v>
      </c>
      <c r="G289" s="46">
        <f>G290</f>
        <v>0</v>
      </c>
      <c r="H289" s="46">
        <f>H290</f>
        <v>0</v>
      </c>
      <c r="I289" s="46">
        <f>F289</f>
        <v>0</v>
      </c>
      <c r="J289" s="46">
        <f>D289-I289</f>
        <v>0</v>
      </c>
      <c r="K289" s="46">
        <f>E289-I289</f>
        <v>0</v>
      </c>
      <c r="L289" s="176">
        <f t="shared" si="127"/>
        <v>0</v>
      </c>
    </row>
    <row r="290" spans="1:12" ht="33.75" hidden="1">
      <c r="A290" s="58" t="s">
        <v>253</v>
      </c>
      <c r="B290" s="52"/>
      <c r="C290" s="39" t="s">
        <v>578</v>
      </c>
      <c r="D290" s="40">
        <v>0</v>
      </c>
      <c r="E290" s="40">
        <v>0</v>
      </c>
      <c r="F290" s="40">
        <v>0</v>
      </c>
      <c r="G290" s="40"/>
      <c r="H290" s="40"/>
      <c r="I290" s="46">
        <f>F290</f>
        <v>0</v>
      </c>
      <c r="J290" s="40">
        <f>D290-I290</f>
        <v>0</v>
      </c>
      <c r="K290" s="40">
        <f>E290-I290</f>
        <v>0</v>
      </c>
      <c r="L290" s="176">
        <f t="shared" si="127"/>
        <v>0</v>
      </c>
    </row>
    <row r="291" spans="1:12" ht="22.5" customHeight="1">
      <c r="A291" s="127" t="s">
        <v>231</v>
      </c>
      <c r="B291" s="52"/>
      <c r="C291" s="123" t="s">
        <v>584</v>
      </c>
      <c r="D291" s="46">
        <f aca="true" t="shared" si="133" ref="D291:K291">D292+D293</f>
        <v>454118</v>
      </c>
      <c r="E291" s="46">
        <f t="shared" si="133"/>
        <v>454118</v>
      </c>
      <c r="F291" s="46">
        <f t="shared" si="133"/>
        <v>331474.38</v>
      </c>
      <c r="G291" s="46">
        <f t="shared" si="133"/>
        <v>0</v>
      </c>
      <c r="H291" s="46">
        <f t="shared" si="133"/>
        <v>0</v>
      </c>
      <c r="I291" s="46">
        <f t="shared" si="133"/>
        <v>331474.38</v>
      </c>
      <c r="J291" s="46">
        <f t="shared" si="133"/>
        <v>122643.62</v>
      </c>
      <c r="K291" s="46">
        <f t="shared" si="133"/>
        <v>122643.62</v>
      </c>
      <c r="L291" s="176">
        <f t="shared" si="127"/>
        <v>122643.62</v>
      </c>
    </row>
    <row r="292" spans="1:12" ht="22.5">
      <c r="A292" s="58" t="s">
        <v>585</v>
      </c>
      <c r="B292" s="52"/>
      <c r="C292" s="39" t="s">
        <v>579</v>
      </c>
      <c r="D292" s="40">
        <v>23724</v>
      </c>
      <c r="E292" s="40">
        <v>23724</v>
      </c>
      <c r="F292" s="40">
        <v>23724</v>
      </c>
      <c r="G292" s="40">
        <v>0</v>
      </c>
      <c r="H292" s="40">
        <v>0</v>
      </c>
      <c r="I292" s="46">
        <f>F292</f>
        <v>23724</v>
      </c>
      <c r="J292" s="40">
        <f>D292-I292</f>
        <v>0</v>
      </c>
      <c r="K292" s="40">
        <f>E292-I292</f>
        <v>0</v>
      </c>
      <c r="L292" s="176">
        <f t="shared" si="127"/>
        <v>0</v>
      </c>
    </row>
    <row r="293" spans="1:12" ht="24.75" customHeight="1">
      <c r="A293" s="58" t="s">
        <v>180</v>
      </c>
      <c r="B293" s="52"/>
      <c r="C293" s="39" t="s">
        <v>580</v>
      </c>
      <c r="D293" s="46">
        <f>E293</f>
        <v>430394</v>
      </c>
      <c r="E293" s="40">
        <v>430394</v>
      </c>
      <c r="F293" s="40">
        <v>307750.38</v>
      </c>
      <c r="G293" s="40">
        <v>0</v>
      </c>
      <c r="H293" s="40">
        <v>0</v>
      </c>
      <c r="I293" s="46">
        <v>307750.38</v>
      </c>
      <c r="J293" s="40">
        <f>D293-I293</f>
        <v>122643.62</v>
      </c>
      <c r="K293" s="40">
        <f>E293-I293</f>
        <v>122643.62</v>
      </c>
      <c r="L293" s="176">
        <f t="shared" si="127"/>
        <v>122643.62</v>
      </c>
    </row>
    <row r="294" spans="1:12" ht="22.5" customHeight="1">
      <c r="A294" s="127" t="s">
        <v>673</v>
      </c>
      <c r="B294" s="128"/>
      <c r="C294" s="123" t="s">
        <v>472</v>
      </c>
      <c r="D294" s="46">
        <f>D295</f>
        <v>16276</v>
      </c>
      <c r="E294" s="46">
        <f>E295</f>
        <v>16276</v>
      </c>
      <c r="F294" s="46">
        <f>F295</f>
        <v>16276</v>
      </c>
      <c r="G294" s="46">
        <v>0</v>
      </c>
      <c r="H294" s="46">
        <v>0</v>
      </c>
      <c r="I294" s="46">
        <f>I295</f>
        <v>16276</v>
      </c>
      <c r="J294" s="46">
        <f>J295</f>
        <v>0</v>
      </c>
      <c r="K294" s="46">
        <f>K295</f>
        <v>0</v>
      </c>
      <c r="L294" s="176"/>
    </row>
    <row r="295" spans="1:12" ht="15.75" customHeight="1">
      <c r="A295" s="58" t="s">
        <v>401</v>
      </c>
      <c r="B295" s="52"/>
      <c r="C295" s="39" t="s">
        <v>474</v>
      </c>
      <c r="D295" s="46">
        <v>16276</v>
      </c>
      <c r="E295" s="40">
        <v>16276</v>
      </c>
      <c r="F295" s="40">
        <v>16276</v>
      </c>
      <c r="G295" s="40">
        <v>0</v>
      </c>
      <c r="H295" s="40">
        <v>0</v>
      </c>
      <c r="I295" s="46">
        <v>16276</v>
      </c>
      <c r="J295" s="40">
        <v>0</v>
      </c>
      <c r="K295" s="40">
        <v>0</v>
      </c>
      <c r="L295" s="176"/>
    </row>
    <row r="296" spans="1:12" ht="73.5">
      <c r="A296" s="127" t="s">
        <v>185</v>
      </c>
      <c r="B296" s="128"/>
      <c r="C296" s="55" t="s">
        <v>480</v>
      </c>
      <c r="D296" s="113">
        <f aca="true" t="shared" si="134" ref="D296:K297">D297</f>
        <v>199543</v>
      </c>
      <c r="E296" s="56">
        <f t="shared" si="134"/>
        <v>199543</v>
      </c>
      <c r="F296" s="56">
        <f t="shared" si="134"/>
        <v>190183.55</v>
      </c>
      <c r="G296" s="56">
        <f t="shared" si="134"/>
        <v>0</v>
      </c>
      <c r="H296" s="56">
        <f t="shared" si="134"/>
        <v>0</v>
      </c>
      <c r="I296" s="113">
        <f t="shared" si="134"/>
        <v>190183.55</v>
      </c>
      <c r="J296" s="56">
        <f t="shared" si="134"/>
        <v>9359.450000000012</v>
      </c>
      <c r="K296" s="56">
        <f t="shared" si="134"/>
        <v>9359.450000000012</v>
      </c>
      <c r="L296" s="176">
        <f t="shared" si="127"/>
        <v>9359.450000000012</v>
      </c>
    </row>
    <row r="297" spans="1:12" ht="22.5" customHeight="1">
      <c r="A297" s="58" t="s">
        <v>218</v>
      </c>
      <c r="B297" s="52"/>
      <c r="C297" s="39" t="s">
        <v>478</v>
      </c>
      <c r="D297" s="46">
        <f>D298</f>
        <v>199543</v>
      </c>
      <c r="E297" s="40">
        <f t="shared" si="134"/>
        <v>199543</v>
      </c>
      <c r="F297" s="40">
        <f t="shared" si="134"/>
        <v>190183.55</v>
      </c>
      <c r="G297" s="40">
        <f t="shared" si="134"/>
        <v>0</v>
      </c>
      <c r="H297" s="40">
        <f t="shared" si="134"/>
        <v>0</v>
      </c>
      <c r="I297" s="46">
        <f t="shared" si="134"/>
        <v>190183.55</v>
      </c>
      <c r="J297" s="40">
        <f t="shared" si="134"/>
        <v>9359.450000000012</v>
      </c>
      <c r="K297" s="40">
        <f t="shared" si="134"/>
        <v>9359.450000000012</v>
      </c>
      <c r="L297" s="176">
        <f t="shared" si="127"/>
        <v>9359.450000000012</v>
      </c>
    </row>
    <row r="298" spans="1:12" s="168" customFormat="1" ht="12.75">
      <c r="A298" s="58" t="s">
        <v>401</v>
      </c>
      <c r="B298" s="52"/>
      <c r="C298" s="39" t="s">
        <v>575</v>
      </c>
      <c r="D298" s="46">
        <f>E298</f>
        <v>199543</v>
      </c>
      <c r="E298" s="40">
        <v>199543</v>
      </c>
      <c r="F298" s="40">
        <v>190183.55</v>
      </c>
      <c r="G298" s="40">
        <v>0</v>
      </c>
      <c r="H298" s="40">
        <v>0</v>
      </c>
      <c r="I298" s="46">
        <f>F298</f>
        <v>190183.55</v>
      </c>
      <c r="J298" s="40">
        <f>D298-I298</f>
        <v>9359.450000000012</v>
      </c>
      <c r="K298" s="40">
        <f>E298-I298</f>
        <v>9359.450000000012</v>
      </c>
      <c r="L298" s="176">
        <f t="shared" si="127"/>
        <v>9359.450000000012</v>
      </c>
    </row>
    <row r="299" spans="1:12" ht="31.5">
      <c r="A299" s="127" t="s">
        <v>254</v>
      </c>
      <c r="B299" s="128"/>
      <c r="C299" s="39" t="s">
        <v>475</v>
      </c>
      <c r="D299" s="46">
        <f aca="true" t="shared" si="135" ref="D299:K300">D300</f>
        <v>471330.5</v>
      </c>
      <c r="E299" s="40">
        <f t="shared" si="135"/>
        <v>471330.5</v>
      </c>
      <c r="F299" s="40">
        <f t="shared" si="135"/>
        <v>471330.44</v>
      </c>
      <c r="G299" s="40">
        <f t="shared" si="135"/>
        <v>0</v>
      </c>
      <c r="H299" s="40">
        <f t="shared" si="135"/>
        <v>0</v>
      </c>
      <c r="I299" s="46">
        <f t="shared" si="135"/>
        <v>471330.44</v>
      </c>
      <c r="J299" s="40">
        <f t="shared" si="135"/>
        <v>0.059999999997671694</v>
      </c>
      <c r="K299" s="40">
        <f t="shared" si="135"/>
        <v>0.059999999997671694</v>
      </c>
      <c r="L299" s="176">
        <f t="shared" si="127"/>
        <v>0.059999999997671694</v>
      </c>
    </row>
    <row r="300" spans="1:12" ht="22.5">
      <c r="A300" s="58" t="s">
        <v>218</v>
      </c>
      <c r="B300" s="52"/>
      <c r="C300" s="39" t="s">
        <v>476</v>
      </c>
      <c r="D300" s="46">
        <f>E301</f>
        <v>471330.5</v>
      </c>
      <c r="E300" s="40">
        <f>E301</f>
        <v>471330.5</v>
      </c>
      <c r="F300" s="40">
        <f>F301</f>
        <v>471330.44</v>
      </c>
      <c r="G300" s="40">
        <f t="shared" si="135"/>
        <v>0</v>
      </c>
      <c r="H300" s="40">
        <f t="shared" si="135"/>
        <v>0</v>
      </c>
      <c r="I300" s="46">
        <f t="shared" si="135"/>
        <v>471330.44</v>
      </c>
      <c r="J300" s="40">
        <f>D300-I300</f>
        <v>0.059999999997671694</v>
      </c>
      <c r="K300" s="40">
        <f>E300-I300</f>
        <v>0.059999999997671694</v>
      </c>
      <c r="L300" s="176">
        <f t="shared" si="127"/>
        <v>0.059999999997671694</v>
      </c>
    </row>
    <row r="301" spans="1:12" ht="12.75">
      <c r="A301" s="58" t="s">
        <v>177</v>
      </c>
      <c r="B301" s="52"/>
      <c r="C301" s="39" t="s">
        <v>581</v>
      </c>
      <c r="D301" s="46">
        <f>E301</f>
        <v>471330.5</v>
      </c>
      <c r="E301" s="40">
        <v>471330.5</v>
      </c>
      <c r="F301" s="40">
        <v>471330.44</v>
      </c>
      <c r="G301" s="40">
        <v>0</v>
      </c>
      <c r="H301" s="40">
        <v>0</v>
      </c>
      <c r="I301" s="46">
        <f>F301</f>
        <v>471330.44</v>
      </c>
      <c r="J301" s="40">
        <f>D301-I301</f>
        <v>0.059999999997671694</v>
      </c>
      <c r="K301" s="40">
        <f>E301-I301</f>
        <v>0.059999999997671694</v>
      </c>
      <c r="L301" s="176">
        <f t="shared" si="127"/>
        <v>0.059999999997671694</v>
      </c>
    </row>
    <row r="302" spans="1:12" ht="42">
      <c r="A302" s="127" t="s">
        <v>105</v>
      </c>
      <c r="B302" s="128"/>
      <c r="C302" s="55" t="s">
        <v>574</v>
      </c>
      <c r="D302" s="113">
        <f aca="true" t="shared" si="136" ref="D302:K303">D303</f>
        <v>9420459</v>
      </c>
      <c r="E302" s="56">
        <f t="shared" si="136"/>
        <v>9420459</v>
      </c>
      <c r="F302" s="56">
        <f t="shared" si="136"/>
        <v>9420459</v>
      </c>
      <c r="G302" s="56">
        <f t="shared" si="136"/>
        <v>0</v>
      </c>
      <c r="H302" s="56">
        <f t="shared" si="136"/>
        <v>0</v>
      </c>
      <c r="I302" s="113">
        <f t="shared" si="136"/>
        <v>9420459</v>
      </c>
      <c r="J302" s="56">
        <f t="shared" si="136"/>
        <v>0</v>
      </c>
      <c r="K302" s="56">
        <f t="shared" si="136"/>
        <v>0</v>
      </c>
      <c r="L302" s="176">
        <f t="shared" si="127"/>
        <v>0</v>
      </c>
    </row>
    <row r="303" spans="1:12" ht="22.5">
      <c r="A303" s="58" t="s">
        <v>218</v>
      </c>
      <c r="B303" s="52"/>
      <c r="C303" s="39" t="s">
        <v>572</v>
      </c>
      <c r="D303" s="46">
        <f>D304</f>
        <v>9420459</v>
      </c>
      <c r="E303" s="40">
        <f t="shared" si="136"/>
        <v>9420459</v>
      </c>
      <c r="F303" s="40">
        <f t="shared" si="136"/>
        <v>9420459</v>
      </c>
      <c r="G303" s="40">
        <f t="shared" si="136"/>
        <v>0</v>
      </c>
      <c r="H303" s="40">
        <f t="shared" si="136"/>
        <v>0</v>
      </c>
      <c r="I303" s="46">
        <f t="shared" si="136"/>
        <v>9420459</v>
      </c>
      <c r="J303" s="40">
        <f t="shared" si="136"/>
        <v>0</v>
      </c>
      <c r="K303" s="40">
        <f t="shared" si="136"/>
        <v>0</v>
      </c>
      <c r="L303" s="176">
        <f t="shared" si="127"/>
        <v>0</v>
      </c>
    </row>
    <row r="304" spans="1:12" ht="39" customHeight="1">
      <c r="A304" s="207" t="s">
        <v>172</v>
      </c>
      <c r="B304" s="52"/>
      <c r="C304" s="39" t="s">
        <v>573</v>
      </c>
      <c r="D304" s="46">
        <f>E304</f>
        <v>9420459</v>
      </c>
      <c r="E304" s="40">
        <v>9420459</v>
      </c>
      <c r="F304" s="40">
        <v>9420459</v>
      </c>
      <c r="G304" s="40">
        <v>0</v>
      </c>
      <c r="H304" s="40">
        <v>0</v>
      </c>
      <c r="I304" s="46">
        <v>9420459</v>
      </c>
      <c r="J304" s="40">
        <f>D304-I304</f>
        <v>0</v>
      </c>
      <c r="K304" s="40">
        <f>E304-I304</f>
        <v>0</v>
      </c>
      <c r="L304" s="176">
        <f t="shared" si="127"/>
        <v>0</v>
      </c>
    </row>
    <row r="305" spans="1:12" ht="0.75" customHeight="1">
      <c r="A305" s="58"/>
      <c r="B305" s="52"/>
      <c r="C305" s="39"/>
      <c r="D305" s="46"/>
      <c r="E305" s="40"/>
      <c r="F305" s="40"/>
      <c r="G305" s="40"/>
      <c r="H305" s="40"/>
      <c r="I305" s="46"/>
      <c r="J305" s="40"/>
      <c r="K305" s="40"/>
      <c r="L305" s="176">
        <f t="shared" si="127"/>
        <v>0</v>
      </c>
    </row>
    <row r="306" spans="1:12" ht="15" customHeight="1">
      <c r="A306" s="135" t="s">
        <v>239</v>
      </c>
      <c r="B306" s="136"/>
      <c r="C306" s="123" t="s">
        <v>191</v>
      </c>
      <c r="D306" s="46">
        <f>D307+D309+D312</f>
        <v>16623753.270000001</v>
      </c>
      <c r="E306" s="46">
        <f>E307+E309+E312</f>
        <v>16623753.270000001</v>
      </c>
      <c r="F306" s="46">
        <f aca="true" t="shared" si="137" ref="F306:K306">F307+F309+F312</f>
        <v>16620990.58</v>
      </c>
      <c r="G306" s="46">
        <f>G307+G309+G312</f>
        <v>0</v>
      </c>
      <c r="H306" s="46">
        <f>H307+H309+H312</f>
        <v>0</v>
      </c>
      <c r="I306" s="46">
        <f>I307+I309+I312</f>
        <v>16620990.58</v>
      </c>
      <c r="J306" s="46">
        <f t="shared" si="137"/>
        <v>2762.6899999999987</v>
      </c>
      <c r="K306" s="46">
        <f t="shared" si="137"/>
        <v>2762.6899999999987</v>
      </c>
      <c r="L306" s="176">
        <f t="shared" si="127"/>
        <v>2762.690000001341</v>
      </c>
    </row>
    <row r="307" spans="1:12" ht="24" customHeight="1">
      <c r="A307" s="58" t="s">
        <v>200</v>
      </c>
      <c r="B307" s="128"/>
      <c r="C307" s="123" t="s">
        <v>220</v>
      </c>
      <c r="D307" s="46">
        <f>D308</f>
        <v>199229.81</v>
      </c>
      <c r="E307" s="46">
        <f aca="true" t="shared" si="138" ref="E307:K307">E308</f>
        <v>199229.81</v>
      </c>
      <c r="F307" s="46">
        <f t="shared" si="138"/>
        <v>197307.12</v>
      </c>
      <c r="G307" s="46">
        <f t="shared" si="138"/>
        <v>0</v>
      </c>
      <c r="H307" s="46">
        <f t="shared" si="138"/>
        <v>0</v>
      </c>
      <c r="I307" s="46">
        <f t="shared" si="138"/>
        <v>197307.12</v>
      </c>
      <c r="J307" s="46">
        <f t="shared" si="138"/>
        <v>1922.6899999999987</v>
      </c>
      <c r="K307" s="46">
        <f t="shared" si="138"/>
        <v>1922.6899999999987</v>
      </c>
      <c r="L307" s="176">
        <f t="shared" si="127"/>
        <v>1922.6900000000023</v>
      </c>
    </row>
    <row r="308" spans="1:12" ht="24" customHeight="1">
      <c r="A308" s="58" t="s">
        <v>180</v>
      </c>
      <c r="B308" s="52"/>
      <c r="C308" s="123" t="s">
        <v>192</v>
      </c>
      <c r="D308" s="46">
        <f>D326+D334</f>
        <v>199229.81</v>
      </c>
      <c r="E308" s="46">
        <f>E326+E334</f>
        <v>199229.81</v>
      </c>
      <c r="F308" s="46">
        <f>F326+F334</f>
        <v>197307.12</v>
      </c>
      <c r="G308" s="46">
        <f>G326+G334+G345</f>
        <v>0</v>
      </c>
      <c r="H308" s="46">
        <f>H326+H334+H345</f>
        <v>0</v>
      </c>
      <c r="I308" s="46">
        <f>I326+I334</f>
        <v>197307.12</v>
      </c>
      <c r="J308" s="46">
        <f>J326+J334+J345</f>
        <v>1922.6899999999987</v>
      </c>
      <c r="K308" s="46">
        <f>K326+K334+K345</f>
        <v>1922.6899999999987</v>
      </c>
      <c r="L308" s="176">
        <f t="shared" si="127"/>
        <v>1922.6900000000023</v>
      </c>
    </row>
    <row r="309" spans="1:12" ht="12.75">
      <c r="A309" s="58" t="s">
        <v>210</v>
      </c>
      <c r="B309" s="52"/>
      <c r="C309" s="123" t="s">
        <v>263</v>
      </c>
      <c r="D309" s="46">
        <f>D310+D311</f>
        <v>35535.78</v>
      </c>
      <c r="E309" s="46">
        <f>E310+E311</f>
        <v>35535.78</v>
      </c>
      <c r="F309" s="46">
        <f aca="true" t="shared" si="139" ref="F309:K309">F310+F311</f>
        <v>35535.78</v>
      </c>
      <c r="G309" s="46">
        <f>G310+G311</f>
        <v>0</v>
      </c>
      <c r="H309" s="46">
        <f>H310+H311</f>
        <v>0</v>
      </c>
      <c r="I309" s="46">
        <f>I310+I311</f>
        <v>35535.78</v>
      </c>
      <c r="J309" s="46">
        <f t="shared" si="139"/>
        <v>0</v>
      </c>
      <c r="K309" s="46">
        <f t="shared" si="139"/>
        <v>0</v>
      </c>
      <c r="L309" s="176">
        <f t="shared" si="127"/>
        <v>0</v>
      </c>
    </row>
    <row r="310" spans="1:12" ht="33.75">
      <c r="A310" s="58" t="s">
        <v>202</v>
      </c>
      <c r="B310" s="52"/>
      <c r="C310" s="123" t="s">
        <v>264</v>
      </c>
      <c r="D310" s="46">
        <f aca="true" t="shared" si="140" ref="D310:K310">D335</f>
        <v>35535.78</v>
      </c>
      <c r="E310" s="46">
        <f t="shared" si="140"/>
        <v>35535.78</v>
      </c>
      <c r="F310" s="46">
        <f t="shared" si="140"/>
        <v>35535.78</v>
      </c>
      <c r="G310" s="46">
        <f t="shared" si="140"/>
        <v>0</v>
      </c>
      <c r="H310" s="46">
        <f t="shared" si="140"/>
        <v>0</v>
      </c>
      <c r="I310" s="46">
        <f t="shared" si="140"/>
        <v>35535.78</v>
      </c>
      <c r="J310" s="46">
        <f t="shared" si="140"/>
        <v>0</v>
      </c>
      <c r="K310" s="46">
        <f t="shared" si="140"/>
        <v>0</v>
      </c>
      <c r="L310" s="176">
        <f t="shared" si="127"/>
        <v>0</v>
      </c>
    </row>
    <row r="311" spans="1:12" ht="0.75" customHeight="1" hidden="1">
      <c r="A311" s="58" t="s">
        <v>262</v>
      </c>
      <c r="B311" s="52"/>
      <c r="C311" s="123" t="s">
        <v>265</v>
      </c>
      <c r="D311" s="46"/>
      <c r="E311" s="46"/>
      <c r="F311" s="46"/>
      <c r="G311" s="46"/>
      <c r="H311" s="46"/>
      <c r="I311" s="46"/>
      <c r="J311" s="46"/>
      <c r="K311" s="46"/>
      <c r="L311" s="176">
        <f t="shared" si="127"/>
        <v>0</v>
      </c>
    </row>
    <row r="312" spans="1:12" ht="24.75" customHeight="1">
      <c r="A312" s="58" t="s">
        <v>218</v>
      </c>
      <c r="B312" s="128"/>
      <c r="C312" s="123" t="s">
        <v>188</v>
      </c>
      <c r="D312" s="46">
        <f aca="true" t="shared" si="141" ref="D312:K312">D313+D314+D315+D316</f>
        <v>16388987.680000002</v>
      </c>
      <c r="E312" s="46">
        <f t="shared" si="141"/>
        <v>16388987.680000002</v>
      </c>
      <c r="F312" s="46">
        <f t="shared" si="141"/>
        <v>16388147.68</v>
      </c>
      <c r="G312" s="46">
        <f t="shared" si="141"/>
        <v>0</v>
      </c>
      <c r="H312" s="46">
        <f t="shared" si="141"/>
        <v>0</v>
      </c>
      <c r="I312" s="46">
        <f t="shared" si="141"/>
        <v>16388147.68</v>
      </c>
      <c r="J312" s="46">
        <f t="shared" si="141"/>
        <v>840</v>
      </c>
      <c r="K312" s="46">
        <f t="shared" si="141"/>
        <v>840</v>
      </c>
      <c r="L312" s="176">
        <f t="shared" si="127"/>
        <v>840.0000000018626</v>
      </c>
    </row>
    <row r="313" spans="1:12" ht="13.5" customHeight="1">
      <c r="A313" s="58" t="s">
        <v>401</v>
      </c>
      <c r="B313" s="128"/>
      <c r="C313" s="125" t="s">
        <v>562</v>
      </c>
      <c r="D313" s="46">
        <f>D328+D339+D359</f>
        <v>3732423.4</v>
      </c>
      <c r="E313" s="46">
        <f aca="true" t="shared" si="142" ref="E313:K313">E328+E339+E359</f>
        <v>3732423.4</v>
      </c>
      <c r="F313" s="46">
        <f>F328+F339+F359</f>
        <v>3732423.4</v>
      </c>
      <c r="G313" s="46">
        <f t="shared" si="142"/>
        <v>0</v>
      </c>
      <c r="H313" s="46">
        <f t="shared" si="142"/>
        <v>0</v>
      </c>
      <c r="I313" s="46">
        <f t="shared" si="142"/>
        <v>3732423.4</v>
      </c>
      <c r="J313" s="46">
        <f t="shared" si="142"/>
        <v>0</v>
      </c>
      <c r="K313" s="46">
        <f t="shared" si="142"/>
        <v>0</v>
      </c>
      <c r="L313" s="37">
        <f t="shared" si="127"/>
        <v>0</v>
      </c>
    </row>
    <row r="314" spans="1:12" ht="45" customHeight="1">
      <c r="A314" s="58" t="s">
        <v>172</v>
      </c>
      <c r="B314" s="52"/>
      <c r="C314" s="125" t="s">
        <v>189</v>
      </c>
      <c r="D314" s="113">
        <f>D320</f>
        <v>5445892</v>
      </c>
      <c r="E314" s="113">
        <f>E320</f>
        <v>5445892</v>
      </c>
      <c r="F314" s="113">
        <f aca="true" t="shared" si="143" ref="F314:K314">F320</f>
        <v>5445892</v>
      </c>
      <c r="G314" s="113">
        <f t="shared" si="143"/>
        <v>0</v>
      </c>
      <c r="H314" s="113">
        <f t="shared" si="143"/>
        <v>0</v>
      </c>
      <c r="I314" s="113">
        <f t="shared" si="143"/>
        <v>5445892</v>
      </c>
      <c r="J314" s="113">
        <f t="shared" si="143"/>
        <v>0</v>
      </c>
      <c r="K314" s="113">
        <f t="shared" si="143"/>
        <v>0</v>
      </c>
      <c r="L314" s="37">
        <f t="shared" si="127"/>
        <v>0</v>
      </c>
    </row>
    <row r="315" spans="1:12" ht="11.25" customHeight="1">
      <c r="A315" s="58" t="s">
        <v>177</v>
      </c>
      <c r="B315" s="52"/>
      <c r="C315" s="125" t="s">
        <v>190</v>
      </c>
      <c r="D315" s="113">
        <f>D329+D340+D349+D355+D323+D345+D352</f>
        <v>7064044.140000001</v>
      </c>
      <c r="E315" s="113">
        <f>E329+E340+E349+E355+E323+E345+E352</f>
        <v>7064044.140000001</v>
      </c>
      <c r="F315" s="113">
        <f>F323+F329+F340+F345+F349+F352+F355</f>
        <v>7063204.14</v>
      </c>
      <c r="G315" s="113">
        <f>G329+G340+G349+G355+G323</f>
        <v>0</v>
      </c>
      <c r="H315" s="113">
        <f>H329+H340+H349+H355+H323</f>
        <v>0</v>
      </c>
      <c r="I315" s="113">
        <f>I323+I329+I340+I345+I349+I352+I355</f>
        <v>7063204.14</v>
      </c>
      <c r="J315" s="113">
        <f>J323+J352</f>
        <v>840</v>
      </c>
      <c r="K315" s="113">
        <f>K323+K352</f>
        <v>840</v>
      </c>
      <c r="L315" s="37">
        <f t="shared" si="127"/>
        <v>840.0000000009313</v>
      </c>
    </row>
    <row r="316" spans="1:12" ht="22.5">
      <c r="A316" s="58" t="s">
        <v>406</v>
      </c>
      <c r="B316" s="52"/>
      <c r="C316" s="125" t="s">
        <v>561</v>
      </c>
      <c r="D316" s="113">
        <f aca="true" t="shared" si="144" ref="D316:K316">D330+D341</f>
        <v>146628.14</v>
      </c>
      <c r="E316" s="113">
        <f t="shared" si="144"/>
        <v>146628.14</v>
      </c>
      <c r="F316" s="113">
        <f>F330</f>
        <v>146628.14</v>
      </c>
      <c r="G316" s="113">
        <f t="shared" si="144"/>
        <v>0</v>
      </c>
      <c r="H316" s="113">
        <f t="shared" si="144"/>
        <v>0</v>
      </c>
      <c r="I316" s="113">
        <f t="shared" si="144"/>
        <v>146628.14</v>
      </c>
      <c r="J316" s="113">
        <f t="shared" si="144"/>
        <v>0</v>
      </c>
      <c r="K316" s="113">
        <f t="shared" si="144"/>
        <v>0</v>
      </c>
      <c r="L316" s="37">
        <f t="shared" si="127"/>
        <v>0</v>
      </c>
    </row>
    <row r="317" spans="1:12" ht="12.75" hidden="1">
      <c r="A317" s="58"/>
      <c r="B317" s="52"/>
      <c r="C317" s="39"/>
      <c r="D317" s="46"/>
      <c r="E317" s="40"/>
      <c r="F317" s="40"/>
      <c r="G317" s="40"/>
      <c r="H317" s="40"/>
      <c r="I317" s="46"/>
      <c r="J317" s="40"/>
      <c r="K317" s="40"/>
      <c r="L317" s="37">
        <f t="shared" si="127"/>
        <v>0</v>
      </c>
    </row>
    <row r="318" spans="1:12" ht="43.5" customHeight="1">
      <c r="A318" s="134" t="s">
        <v>193</v>
      </c>
      <c r="B318" s="136"/>
      <c r="C318" s="39" t="s">
        <v>483</v>
      </c>
      <c r="D318" s="46">
        <f aca="true" t="shared" si="145" ref="D318:K319">D319</f>
        <v>5445892</v>
      </c>
      <c r="E318" s="40">
        <f t="shared" si="145"/>
        <v>5445892</v>
      </c>
      <c r="F318" s="40">
        <f t="shared" si="145"/>
        <v>5445892</v>
      </c>
      <c r="G318" s="40">
        <f t="shared" si="145"/>
        <v>0</v>
      </c>
      <c r="H318" s="40">
        <f t="shared" si="145"/>
        <v>0</v>
      </c>
      <c r="I318" s="46">
        <f t="shared" si="145"/>
        <v>5445892</v>
      </c>
      <c r="J318" s="40">
        <f t="shared" si="145"/>
        <v>0</v>
      </c>
      <c r="K318" s="40">
        <f t="shared" si="145"/>
        <v>0</v>
      </c>
      <c r="L318" s="37">
        <f t="shared" si="127"/>
        <v>0</v>
      </c>
    </row>
    <row r="319" spans="1:12" ht="23.25" customHeight="1">
      <c r="A319" s="58" t="s">
        <v>218</v>
      </c>
      <c r="B319" s="52"/>
      <c r="C319" s="39" t="s">
        <v>481</v>
      </c>
      <c r="D319" s="46">
        <f>D320</f>
        <v>5445892</v>
      </c>
      <c r="E319" s="40">
        <f t="shared" si="145"/>
        <v>5445892</v>
      </c>
      <c r="F319" s="40">
        <f t="shared" si="145"/>
        <v>5445892</v>
      </c>
      <c r="G319" s="40">
        <f t="shared" si="145"/>
        <v>0</v>
      </c>
      <c r="H319" s="40">
        <f t="shared" si="145"/>
        <v>0</v>
      </c>
      <c r="I319" s="46">
        <f t="shared" si="145"/>
        <v>5445892</v>
      </c>
      <c r="J319" s="40">
        <f t="shared" si="145"/>
        <v>0</v>
      </c>
      <c r="K319" s="40">
        <f t="shared" si="145"/>
        <v>0</v>
      </c>
      <c r="L319" s="37">
        <f t="shared" si="127"/>
        <v>0</v>
      </c>
    </row>
    <row r="320" spans="1:12" ht="44.25" customHeight="1">
      <c r="A320" s="58" t="s">
        <v>172</v>
      </c>
      <c r="B320" s="52"/>
      <c r="C320" s="39" t="s">
        <v>482</v>
      </c>
      <c r="D320" s="46">
        <f>E320</f>
        <v>5445892</v>
      </c>
      <c r="E320" s="40">
        <v>5445892</v>
      </c>
      <c r="F320" s="40">
        <v>5445892</v>
      </c>
      <c r="G320" s="40">
        <v>0</v>
      </c>
      <c r="H320" s="40">
        <v>0</v>
      </c>
      <c r="I320" s="46">
        <v>5445892</v>
      </c>
      <c r="J320" s="40">
        <f>D320-I320</f>
        <v>0</v>
      </c>
      <c r="K320" s="40">
        <f>E320-I320</f>
        <v>0</v>
      </c>
      <c r="L320" s="37">
        <f t="shared" si="127"/>
        <v>0</v>
      </c>
    </row>
    <row r="321" spans="1:12" ht="36" customHeight="1">
      <c r="A321" s="134" t="s">
        <v>639</v>
      </c>
      <c r="B321" s="136"/>
      <c r="C321" s="39" t="s">
        <v>636</v>
      </c>
      <c r="D321" s="46">
        <f>D322</f>
        <v>916269.02</v>
      </c>
      <c r="E321" s="46">
        <f aca="true" t="shared" si="146" ref="E321:K321">E322</f>
        <v>916269.02</v>
      </c>
      <c r="F321" s="46">
        <f t="shared" si="146"/>
        <v>916229.02</v>
      </c>
      <c r="G321" s="46">
        <f t="shared" si="146"/>
        <v>0</v>
      </c>
      <c r="H321" s="46">
        <f t="shared" si="146"/>
        <v>0</v>
      </c>
      <c r="I321" s="46">
        <f t="shared" si="146"/>
        <v>916229.02</v>
      </c>
      <c r="J321" s="46">
        <f t="shared" si="146"/>
        <v>40</v>
      </c>
      <c r="K321" s="46">
        <f t="shared" si="146"/>
        <v>40</v>
      </c>
      <c r="L321" s="37">
        <f t="shared" si="127"/>
        <v>40</v>
      </c>
    </row>
    <row r="322" spans="1:12" ht="27.75" customHeight="1">
      <c r="A322" s="58" t="s">
        <v>218</v>
      </c>
      <c r="B322" s="52"/>
      <c r="C322" s="39" t="s">
        <v>637</v>
      </c>
      <c r="D322" s="46">
        <f>D323</f>
        <v>916269.02</v>
      </c>
      <c r="E322" s="46">
        <f aca="true" t="shared" si="147" ref="E322:K322">E323</f>
        <v>916269.02</v>
      </c>
      <c r="F322" s="46">
        <f t="shared" si="147"/>
        <v>916229.02</v>
      </c>
      <c r="G322" s="46">
        <f t="shared" si="147"/>
        <v>0</v>
      </c>
      <c r="H322" s="46">
        <f t="shared" si="147"/>
        <v>0</v>
      </c>
      <c r="I322" s="46">
        <f t="shared" si="147"/>
        <v>916229.02</v>
      </c>
      <c r="J322" s="46">
        <f t="shared" si="147"/>
        <v>40</v>
      </c>
      <c r="K322" s="46">
        <f t="shared" si="147"/>
        <v>40</v>
      </c>
      <c r="L322" s="37">
        <f t="shared" si="127"/>
        <v>40</v>
      </c>
    </row>
    <row r="323" spans="1:12" ht="36" customHeight="1">
      <c r="A323" s="58" t="s">
        <v>172</v>
      </c>
      <c r="B323" s="52"/>
      <c r="C323" s="39" t="s">
        <v>638</v>
      </c>
      <c r="D323" s="40">
        <f>E323</f>
        <v>916269.02</v>
      </c>
      <c r="E323" s="40">
        <v>916269.02</v>
      </c>
      <c r="F323" s="40">
        <v>916229.02</v>
      </c>
      <c r="G323" s="40">
        <v>0</v>
      </c>
      <c r="H323" s="40">
        <v>0</v>
      </c>
      <c r="I323" s="46">
        <f>F323</f>
        <v>916229.02</v>
      </c>
      <c r="J323" s="40">
        <f>D323-I323</f>
        <v>40</v>
      </c>
      <c r="K323" s="40">
        <f>E323-I323</f>
        <v>40</v>
      </c>
      <c r="L323" s="37">
        <f t="shared" si="127"/>
        <v>40</v>
      </c>
    </row>
    <row r="324" spans="1:12" ht="21">
      <c r="A324" s="127" t="s">
        <v>112</v>
      </c>
      <c r="B324" s="128"/>
      <c r="C324" s="39" t="s">
        <v>486</v>
      </c>
      <c r="D324" s="46">
        <f aca="true" t="shared" si="148" ref="D324:K324">D325+D327</f>
        <v>2101013.5</v>
      </c>
      <c r="E324" s="40">
        <f t="shared" si="148"/>
        <v>2101013.5</v>
      </c>
      <c r="F324" s="40">
        <f>F325+F327</f>
        <v>2099254.8099999996</v>
      </c>
      <c r="G324" s="40">
        <f t="shared" si="148"/>
        <v>0</v>
      </c>
      <c r="H324" s="40">
        <f t="shared" si="148"/>
        <v>0</v>
      </c>
      <c r="I324" s="46">
        <f t="shared" si="148"/>
        <v>2099254.8099999996</v>
      </c>
      <c r="J324" s="40">
        <f t="shared" si="148"/>
        <v>1758.6899999999987</v>
      </c>
      <c r="K324" s="40">
        <f t="shared" si="148"/>
        <v>1758.6899999999987</v>
      </c>
      <c r="L324" s="37">
        <f t="shared" si="127"/>
        <v>1758.6900000004098</v>
      </c>
    </row>
    <row r="325" spans="1:12" ht="22.5">
      <c r="A325" s="58" t="s">
        <v>218</v>
      </c>
      <c r="B325" s="52"/>
      <c r="C325" s="39" t="s">
        <v>485</v>
      </c>
      <c r="D325" s="46">
        <f>E325</f>
        <v>33110.95</v>
      </c>
      <c r="E325" s="40">
        <f>E326</f>
        <v>33110.95</v>
      </c>
      <c r="F325" s="40">
        <f aca="true" t="shared" si="149" ref="F325:K325">F326</f>
        <v>31352.26</v>
      </c>
      <c r="G325" s="40">
        <f t="shared" si="149"/>
        <v>0</v>
      </c>
      <c r="H325" s="40">
        <f t="shared" si="149"/>
        <v>0</v>
      </c>
      <c r="I325" s="46">
        <f t="shared" si="149"/>
        <v>31352.26</v>
      </c>
      <c r="J325" s="40">
        <f t="shared" si="149"/>
        <v>1758.6899999999987</v>
      </c>
      <c r="K325" s="40">
        <f t="shared" si="149"/>
        <v>1758.6899999999987</v>
      </c>
      <c r="L325" s="37">
        <f t="shared" si="127"/>
        <v>1758.6899999999987</v>
      </c>
    </row>
    <row r="326" spans="1:12" ht="25.5" customHeight="1">
      <c r="A326" s="58" t="s">
        <v>180</v>
      </c>
      <c r="B326" s="52"/>
      <c r="C326" s="39" t="s">
        <v>484</v>
      </c>
      <c r="D326" s="46">
        <f>E326</f>
        <v>33110.95</v>
      </c>
      <c r="E326" s="40">
        <v>33110.95</v>
      </c>
      <c r="F326" s="40">
        <v>31352.26</v>
      </c>
      <c r="G326" s="40">
        <v>0</v>
      </c>
      <c r="H326" s="40">
        <v>0</v>
      </c>
      <c r="I326" s="46">
        <f>F326</f>
        <v>31352.26</v>
      </c>
      <c r="J326" s="40">
        <f>D326-I326</f>
        <v>1758.6899999999987</v>
      </c>
      <c r="K326" s="40">
        <f>E326-I326</f>
        <v>1758.6899999999987</v>
      </c>
      <c r="L326" s="37">
        <f t="shared" si="127"/>
        <v>1758.6899999999987</v>
      </c>
    </row>
    <row r="327" spans="1:12" ht="21.75" customHeight="1">
      <c r="A327" s="58" t="s">
        <v>218</v>
      </c>
      <c r="B327" s="52"/>
      <c r="C327" s="39" t="s">
        <v>487</v>
      </c>
      <c r="D327" s="46">
        <f>D329+D330+D328</f>
        <v>2067902.5499999998</v>
      </c>
      <c r="E327" s="40">
        <f>E329+E330+E328</f>
        <v>2067902.5499999998</v>
      </c>
      <c r="F327" s="40">
        <f>F328+F329+F330</f>
        <v>2067902.5499999998</v>
      </c>
      <c r="G327" s="40">
        <f>G329+G330+G328</f>
        <v>0</v>
      </c>
      <c r="H327" s="40">
        <f>H329+H330+H328</f>
        <v>0</v>
      </c>
      <c r="I327" s="40">
        <f>I329+I330+I328</f>
        <v>2067902.5499999998</v>
      </c>
      <c r="J327" s="40">
        <f>J329+J330+J328</f>
        <v>0</v>
      </c>
      <c r="K327" s="40">
        <f>K329+K330+K328</f>
        <v>0</v>
      </c>
      <c r="L327" s="37">
        <f t="shared" si="127"/>
        <v>0</v>
      </c>
    </row>
    <row r="328" spans="1:12" ht="21.75" customHeight="1">
      <c r="A328" s="58" t="s">
        <v>177</v>
      </c>
      <c r="B328" s="52"/>
      <c r="C328" s="39" t="s">
        <v>488</v>
      </c>
      <c r="D328" s="46">
        <f>E328</f>
        <v>1134896.4</v>
      </c>
      <c r="E328" s="40">
        <v>1134896.4</v>
      </c>
      <c r="F328" s="40">
        <v>1134896.4</v>
      </c>
      <c r="G328" s="40">
        <v>0</v>
      </c>
      <c r="H328" s="40">
        <v>0</v>
      </c>
      <c r="I328" s="46">
        <v>1134896.4</v>
      </c>
      <c r="J328" s="40">
        <f>D328-F328</f>
        <v>0</v>
      </c>
      <c r="K328" s="40">
        <f>E328-I328</f>
        <v>0</v>
      </c>
      <c r="L328" s="37">
        <f t="shared" si="127"/>
        <v>0</v>
      </c>
    </row>
    <row r="329" spans="1:12" ht="15" customHeight="1">
      <c r="A329" s="58" t="s">
        <v>177</v>
      </c>
      <c r="B329" s="52"/>
      <c r="C329" s="39" t="s">
        <v>489</v>
      </c>
      <c r="D329" s="46">
        <f>E329</f>
        <v>786378.01</v>
      </c>
      <c r="E329" s="40">
        <v>786378.01</v>
      </c>
      <c r="F329" s="40">
        <v>786378.01</v>
      </c>
      <c r="G329" s="40">
        <v>0</v>
      </c>
      <c r="H329" s="40">
        <v>0</v>
      </c>
      <c r="I329" s="46">
        <v>786378.01</v>
      </c>
      <c r="J329" s="40">
        <f>D329-I329</f>
        <v>0</v>
      </c>
      <c r="K329" s="40">
        <f>E329-I329</f>
        <v>0</v>
      </c>
      <c r="L329" s="37">
        <f t="shared" si="127"/>
        <v>0</v>
      </c>
    </row>
    <row r="330" spans="1:12" ht="22.5">
      <c r="A330" s="58" t="s">
        <v>406</v>
      </c>
      <c r="B330" s="52"/>
      <c r="C330" s="39" t="s">
        <v>490</v>
      </c>
      <c r="D330" s="46">
        <f>E330</f>
        <v>146628.14</v>
      </c>
      <c r="E330" s="40">
        <v>146628.14</v>
      </c>
      <c r="F330" s="40">
        <v>146628.14</v>
      </c>
      <c r="G330" s="40">
        <v>0</v>
      </c>
      <c r="H330" s="40">
        <v>0</v>
      </c>
      <c r="I330" s="46">
        <v>146628.14</v>
      </c>
      <c r="J330" s="40">
        <f>D330-I330</f>
        <v>0</v>
      </c>
      <c r="K330" s="40">
        <f>E330-I330</f>
        <v>0</v>
      </c>
      <c r="L330" s="37">
        <f t="shared" si="127"/>
        <v>0</v>
      </c>
    </row>
    <row r="331" spans="1:12" ht="12.75" hidden="1">
      <c r="A331" s="58"/>
      <c r="B331" s="52"/>
      <c r="C331" s="39"/>
      <c r="D331" s="46"/>
      <c r="E331" s="40"/>
      <c r="F331" s="40"/>
      <c r="G331" s="40"/>
      <c r="H331" s="40"/>
      <c r="I331" s="46"/>
      <c r="J331" s="40"/>
      <c r="K331" s="40"/>
      <c r="L331" s="37">
        <f t="shared" si="127"/>
        <v>0</v>
      </c>
    </row>
    <row r="332" spans="1:12" ht="21">
      <c r="A332" s="127" t="s">
        <v>332</v>
      </c>
      <c r="B332" s="128"/>
      <c r="C332" s="39" t="s">
        <v>491</v>
      </c>
      <c r="D332" s="46">
        <f aca="true" t="shared" si="150" ref="D332:K332">D333+D335+D338</f>
        <v>4782399.999999999</v>
      </c>
      <c r="E332" s="40">
        <f t="shared" si="150"/>
        <v>4782399.999999999</v>
      </c>
      <c r="F332" s="40">
        <f>F333+F335+F338</f>
        <v>4782235.999999999</v>
      </c>
      <c r="G332" s="40">
        <f t="shared" si="150"/>
        <v>0</v>
      </c>
      <c r="H332" s="40">
        <f t="shared" si="150"/>
        <v>0</v>
      </c>
      <c r="I332" s="46">
        <f t="shared" si="150"/>
        <v>4782235.999999999</v>
      </c>
      <c r="J332" s="40">
        <f t="shared" si="150"/>
        <v>164</v>
      </c>
      <c r="K332" s="40">
        <f t="shared" si="150"/>
        <v>164</v>
      </c>
      <c r="L332" s="37">
        <f t="shared" si="127"/>
        <v>164</v>
      </c>
    </row>
    <row r="333" spans="1:12" ht="22.5">
      <c r="A333" s="58" t="s">
        <v>231</v>
      </c>
      <c r="B333" s="52"/>
      <c r="C333" s="39" t="s">
        <v>492</v>
      </c>
      <c r="D333" s="46">
        <f>E333</f>
        <v>166118.86</v>
      </c>
      <c r="E333" s="40">
        <f aca="true" t="shared" si="151" ref="E333:K333">E334</f>
        <v>166118.86</v>
      </c>
      <c r="F333" s="40">
        <f t="shared" si="151"/>
        <v>165954.86</v>
      </c>
      <c r="G333" s="40">
        <f t="shared" si="151"/>
        <v>0</v>
      </c>
      <c r="H333" s="40">
        <f t="shared" si="151"/>
        <v>0</v>
      </c>
      <c r="I333" s="46">
        <f t="shared" si="151"/>
        <v>165954.86</v>
      </c>
      <c r="J333" s="40">
        <f t="shared" si="151"/>
        <v>164</v>
      </c>
      <c r="K333" s="40">
        <f t="shared" si="151"/>
        <v>164</v>
      </c>
      <c r="L333" s="37">
        <f t="shared" si="127"/>
        <v>164</v>
      </c>
    </row>
    <row r="334" spans="1:12" ht="23.25" customHeight="1">
      <c r="A334" s="58" t="s">
        <v>180</v>
      </c>
      <c r="B334" s="52"/>
      <c r="C334" s="39" t="s">
        <v>493</v>
      </c>
      <c r="D334" s="46">
        <f>E334</f>
        <v>166118.86</v>
      </c>
      <c r="E334" s="40">
        <v>166118.86</v>
      </c>
      <c r="F334" s="40">
        <v>165954.86</v>
      </c>
      <c r="G334" s="40">
        <v>0</v>
      </c>
      <c r="H334" s="40">
        <v>0</v>
      </c>
      <c r="I334" s="46">
        <v>165954.86</v>
      </c>
      <c r="J334" s="40">
        <f>D334-I334</f>
        <v>164</v>
      </c>
      <c r="K334" s="40">
        <f>E334-I334</f>
        <v>164</v>
      </c>
      <c r="L334" s="37">
        <f t="shared" si="127"/>
        <v>164</v>
      </c>
    </row>
    <row r="335" spans="1:12" s="44" customFormat="1" ht="12.75">
      <c r="A335" s="58" t="s">
        <v>210</v>
      </c>
      <c r="B335" s="52"/>
      <c r="C335" s="39" t="s">
        <v>494</v>
      </c>
      <c r="D335" s="46">
        <f aca="true" t="shared" si="152" ref="D335:K335">D336+D337</f>
        <v>35535.78</v>
      </c>
      <c r="E335" s="40">
        <f>E336</f>
        <v>35535.78</v>
      </c>
      <c r="F335" s="40">
        <f t="shared" si="152"/>
        <v>35535.78</v>
      </c>
      <c r="G335" s="40">
        <f t="shared" si="152"/>
        <v>0</v>
      </c>
      <c r="H335" s="40">
        <f t="shared" si="152"/>
        <v>0</v>
      </c>
      <c r="I335" s="46">
        <f t="shared" si="152"/>
        <v>35535.78</v>
      </c>
      <c r="J335" s="40">
        <f>J336+J337</f>
        <v>0</v>
      </c>
      <c r="K335" s="40">
        <f t="shared" si="152"/>
        <v>0</v>
      </c>
      <c r="L335" s="37">
        <f t="shared" si="127"/>
        <v>0</v>
      </c>
    </row>
    <row r="336" spans="1:12" s="44" customFormat="1" ht="33" customHeight="1">
      <c r="A336" s="58" t="s">
        <v>202</v>
      </c>
      <c r="B336" s="52"/>
      <c r="C336" s="39" t="s">
        <v>495</v>
      </c>
      <c r="D336" s="46">
        <f>E336</f>
        <v>35535.78</v>
      </c>
      <c r="E336" s="40">
        <v>35535.78</v>
      </c>
      <c r="F336" s="40">
        <v>35535.78</v>
      </c>
      <c r="G336" s="40">
        <v>0</v>
      </c>
      <c r="H336" s="40">
        <v>0</v>
      </c>
      <c r="I336" s="46">
        <f>F336</f>
        <v>35535.78</v>
      </c>
      <c r="J336" s="40">
        <f>D336-I336</f>
        <v>0</v>
      </c>
      <c r="K336" s="40">
        <f>E336-I336</f>
        <v>0</v>
      </c>
      <c r="L336" s="37">
        <f t="shared" si="127"/>
        <v>0</v>
      </c>
    </row>
    <row r="337" spans="1:12" s="44" customFormat="1" ht="22.5" hidden="1">
      <c r="A337" s="58" t="s">
        <v>262</v>
      </c>
      <c r="B337" s="52"/>
      <c r="C337" s="39" t="s">
        <v>330</v>
      </c>
      <c r="D337" s="46">
        <f>E337</f>
        <v>0</v>
      </c>
      <c r="E337" s="40">
        <v>0</v>
      </c>
      <c r="F337" s="40">
        <v>0</v>
      </c>
      <c r="G337" s="40">
        <v>0</v>
      </c>
      <c r="H337" s="40">
        <v>0</v>
      </c>
      <c r="I337" s="46">
        <f>F337</f>
        <v>0</v>
      </c>
      <c r="J337" s="40">
        <f>D337-I337</f>
        <v>0</v>
      </c>
      <c r="K337" s="40">
        <f>E337-I337</f>
        <v>0</v>
      </c>
      <c r="L337" s="37">
        <f t="shared" si="127"/>
        <v>0</v>
      </c>
    </row>
    <row r="338" spans="1:12" ht="23.25" customHeight="1">
      <c r="A338" s="58" t="s">
        <v>218</v>
      </c>
      <c r="B338" s="52"/>
      <c r="C338" s="39" t="s">
        <v>496</v>
      </c>
      <c r="D338" s="46">
        <f>D340+D339</f>
        <v>4580745.359999999</v>
      </c>
      <c r="E338" s="40">
        <f>E340+E339</f>
        <v>4580745.359999999</v>
      </c>
      <c r="F338" s="40">
        <f aca="true" t="shared" si="153" ref="F338:K338">F340+F339</f>
        <v>4580745.359999999</v>
      </c>
      <c r="G338" s="40">
        <f t="shared" si="153"/>
        <v>0</v>
      </c>
      <c r="H338" s="40">
        <f t="shared" si="153"/>
        <v>0</v>
      </c>
      <c r="I338" s="46">
        <f t="shared" si="153"/>
        <v>4580745.359999999</v>
      </c>
      <c r="J338" s="40">
        <f t="shared" si="153"/>
        <v>0</v>
      </c>
      <c r="K338" s="40">
        <f t="shared" si="153"/>
        <v>0</v>
      </c>
      <c r="L338" s="37">
        <f t="shared" si="127"/>
        <v>0</v>
      </c>
    </row>
    <row r="339" spans="1:12" ht="13.5" customHeight="1">
      <c r="A339" s="58" t="s">
        <v>401</v>
      </c>
      <c r="B339" s="52"/>
      <c r="C339" s="39" t="s">
        <v>498</v>
      </c>
      <c r="D339" s="46">
        <f>E339</f>
        <v>2377527</v>
      </c>
      <c r="E339" s="40">
        <v>2377527</v>
      </c>
      <c r="F339" s="40">
        <v>2377527</v>
      </c>
      <c r="G339" s="40">
        <v>0</v>
      </c>
      <c r="H339" s="40">
        <v>0</v>
      </c>
      <c r="I339" s="46">
        <v>2377527</v>
      </c>
      <c r="J339" s="40">
        <f>D339-I339</f>
        <v>0</v>
      </c>
      <c r="K339" s="40">
        <f>E339-I339</f>
        <v>0</v>
      </c>
      <c r="L339" s="37">
        <f t="shared" si="127"/>
        <v>0</v>
      </c>
    </row>
    <row r="340" spans="1:12" ht="18" customHeight="1">
      <c r="A340" s="58" t="s">
        <v>177</v>
      </c>
      <c r="B340" s="52"/>
      <c r="C340" s="39" t="s">
        <v>497</v>
      </c>
      <c r="D340" s="46">
        <f>E340</f>
        <v>2203218.36</v>
      </c>
      <c r="E340" s="40">
        <v>2203218.36</v>
      </c>
      <c r="F340" s="40">
        <v>2203218.36</v>
      </c>
      <c r="G340" s="40">
        <v>0</v>
      </c>
      <c r="H340" s="40">
        <v>0</v>
      </c>
      <c r="I340" s="46">
        <v>2203218.36</v>
      </c>
      <c r="J340" s="40">
        <f>D340-I340</f>
        <v>0</v>
      </c>
      <c r="K340" s="40">
        <f>E340-I340</f>
        <v>0</v>
      </c>
      <c r="L340" s="37">
        <f t="shared" si="127"/>
        <v>0</v>
      </c>
    </row>
    <row r="341" spans="1:12" ht="0.75" customHeight="1" hidden="1">
      <c r="A341" s="58" t="s">
        <v>172</v>
      </c>
      <c r="B341" s="52"/>
      <c r="C341" s="39" t="s">
        <v>331</v>
      </c>
      <c r="D341" s="46">
        <f>E341</f>
        <v>0</v>
      </c>
      <c r="E341" s="40">
        <v>0</v>
      </c>
      <c r="F341" s="40">
        <v>0</v>
      </c>
      <c r="G341" s="40">
        <v>0</v>
      </c>
      <c r="H341" s="40">
        <v>0</v>
      </c>
      <c r="I341" s="46">
        <f>F341</f>
        <v>0</v>
      </c>
      <c r="J341" s="40">
        <f>D341-I341</f>
        <v>0</v>
      </c>
      <c r="K341" s="40">
        <f>E341-I341</f>
        <v>0</v>
      </c>
      <c r="L341" s="37">
        <f t="shared" si="127"/>
        <v>0</v>
      </c>
    </row>
    <row r="342" spans="1:12" ht="4.5" customHeight="1" hidden="1">
      <c r="A342" s="58"/>
      <c r="B342" s="52"/>
      <c r="C342" s="39"/>
      <c r="D342" s="46"/>
      <c r="E342" s="40"/>
      <c r="F342" s="40"/>
      <c r="G342" s="40"/>
      <c r="H342" s="40"/>
      <c r="I342" s="46"/>
      <c r="J342" s="40"/>
      <c r="K342" s="40"/>
      <c r="L342" s="37">
        <f t="shared" si="127"/>
        <v>0</v>
      </c>
    </row>
    <row r="343" spans="1:12" ht="43.5" customHeight="1">
      <c r="A343" s="127" t="s">
        <v>194</v>
      </c>
      <c r="B343" s="52"/>
      <c r="C343" s="55" t="s">
        <v>499</v>
      </c>
      <c r="D343" s="113">
        <f>D344</f>
        <v>100000</v>
      </c>
      <c r="E343" s="56">
        <f>E345</f>
        <v>100000</v>
      </c>
      <c r="F343" s="56">
        <f>F345</f>
        <v>100000</v>
      </c>
      <c r="G343" s="56">
        <f>G345</f>
        <v>0</v>
      </c>
      <c r="H343" s="56">
        <f>H345</f>
        <v>0</v>
      </c>
      <c r="I343" s="113">
        <f>I345</f>
        <v>100000</v>
      </c>
      <c r="J343" s="56">
        <f>D343-I343</f>
        <v>0</v>
      </c>
      <c r="K343" s="56">
        <f>E343-I343</f>
        <v>0</v>
      </c>
      <c r="L343" s="37">
        <f t="shared" si="127"/>
        <v>0</v>
      </c>
    </row>
    <row r="344" spans="1:12" ht="22.5" customHeight="1">
      <c r="A344" s="58" t="s">
        <v>231</v>
      </c>
      <c r="B344" s="52"/>
      <c r="C344" s="39" t="s">
        <v>672</v>
      </c>
      <c r="D344" s="113">
        <f>D345</f>
        <v>100000</v>
      </c>
      <c r="E344" s="56">
        <f>E345</f>
        <v>100000</v>
      </c>
      <c r="F344" s="56">
        <f>F345</f>
        <v>100000</v>
      </c>
      <c r="G344" s="56">
        <f>G345</f>
        <v>0</v>
      </c>
      <c r="H344" s="56">
        <f>H345</f>
        <v>0</v>
      </c>
      <c r="I344" s="113">
        <f>I345</f>
        <v>100000</v>
      </c>
      <c r="J344" s="56">
        <f>D344-I344</f>
        <v>0</v>
      </c>
      <c r="K344" s="56">
        <f>E344-I344</f>
        <v>0</v>
      </c>
      <c r="L344" s="37">
        <f t="shared" si="127"/>
        <v>0</v>
      </c>
    </row>
    <row r="345" spans="1:12" ht="24.75" customHeight="1">
      <c r="A345" s="58" t="s">
        <v>180</v>
      </c>
      <c r="B345" s="52"/>
      <c r="C345" s="39" t="s">
        <v>671</v>
      </c>
      <c r="D345" s="113">
        <f>E345</f>
        <v>100000</v>
      </c>
      <c r="E345" s="56">
        <v>100000</v>
      </c>
      <c r="F345" s="56">
        <v>100000</v>
      </c>
      <c r="G345" s="56">
        <v>0</v>
      </c>
      <c r="H345" s="56">
        <v>0</v>
      </c>
      <c r="I345" s="113">
        <f>F345</f>
        <v>100000</v>
      </c>
      <c r="J345" s="56">
        <f>D345-I345</f>
        <v>0</v>
      </c>
      <c r="K345" s="56">
        <f>E345-I345</f>
        <v>0</v>
      </c>
      <c r="L345" s="37">
        <f t="shared" si="127"/>
        <v>0</v>
      </c>
    </row>
    <row r="346" spans="1:12" ht="0.75" customHeight="1">
      <c r="A346" s="58"/>
      <c r="B346" s="52"/>
      <c r="C346" s="39"/>
      <c r="D346" s="46"/>
      <c r="E346" s="40"/>
      <c r="F346" s="40"/>
      <c r="G346" s="40"/>
      <c r="H346" s="40"/>
      <c r="I346" s="46"/>
      <c r="J346" s="40"/>
      <c r="K346" s="40"/>
      <c r="L346" s="37">
        <f aca="true" t="shared" si="154" ref="L346:L411">E346-I346</f>
        <v>0</v>
      </c>
    </row>
    <row r="347" spans="1:12" ht="52.5">
      <c r="A347" s="127" t="s">
        <v>353</v>
      </c>
      <c r="B347" s="128"/>
      <c r="C347" s="55" t="s">
        <v>509</v>
      </c>
      <c r="D347" s="113">
        <f aca="true" t="shared" si="155" ref="D347:K347">D348</f>
        <v>2889509.25</v>
      </c>
      <c r="E347" s="56">
        <f t="shared" si="155"/>
        <v>2889509.25</v>
      </c>
      <c r="F347" s="56">
        <f t="shared" si="155"/>
        <v>2889509.25</v>
      </c>
      <c r="G347" s="56">
        <f t="shared" si="155"/>
        <v>0</v>
      </c>
      <c r="H347" s="56">
        <f t="shared" si="155"/>
        <v>0</v>
      </c>
      <c r="I347" s="113">
        <f t="shared" si="155"/>
        <v>2889509.25</v>
      </c>
      <c r="J347" s="56">
        <f t="shared" si="155"/>
        <v>0</v>
      </c>
      <c r="K347" s="56">
        <f t="shared" si="155"/>
        <v>0</v>
      </c>
      <c r="L347" s="37">
        <f t="shared" si="154"/>
        <v>0</v>
      </c>
    </row>
    <row r="348" spans="1:12" ht="22.5">
      <c r="A348" s="58" t="s">
        <v>218</v>
      </c>
      <c r="B348" s="52"/>
      <c r="C348" s="55" t="s">
        <v>570</v>
      </c>
      <c r="D348" s="113">
        <f aca="true" t="shared" si="156" ref="D348:K348">D349</f>
        <v>2889509.25</v>
      </c>
      <c r="E348" s="56">
        <f t="shared" si="156"/>
        <v>2889509.25</v>
      </c>
      <c r="F348" s="56">
        <f t="shared" si="156"/>
        <v>2889509.25</v>
      </c>
      <c r="G348" s="56">
        <f t="shared" si="156"/>
        <v>0</v>
      </c>
      <c r="H348" s="56">
        <f t="shared" si="156"/>
        <v>0</v>
      </c>
      <c r="I348" s="113">
        <f t="shared" si="156"/>
        <v>2889509.25</v>
      </c>
      <c r="J348" s="56">
        <f t="shared" si="156"/>
        <v>0</v>
      </c>
      <c r="K348" s="56">
        <f t="shared" si="156"/>
        <v>0</v>
      </c>
      <c r="L348" s="37">
        <f t="shared" si="154"/>
        <v>0</v>
      </c>
    </row>
    <row r="349" spans="1:12" ht="12.75">
      <c r="A349" s="58" t="s">
        <v>177</v>
      </c>
      <c r="B349" s="52"/>
      <c r="C349" s="55" t="s">
        <v>571</v>
      </c>
      <c r="D349" s="113">
        <f>E349</f>
        <v>2889509.25</v>
      </c>
      <c r="E349" s="56">
        <v>2889509.25</v>
      </c>
      <c r="F349" s="56">
        <v>2889509.25</v>
      </c>
      <c r="G349" s="56">
        <v>0</v>
      </c>
      <c r="H349" s="56">
        <v>0</v>
      </c>
      <c r="I349" s="113">
        <f>F349</f>
        <v>2889509.25</v>
      </c>
      <c r="J349" s="56">
        <f>D349-I349</f>
        <v>0</v>
      </c>
      <c r="K349" s="56">
        <f>E349-I349</f>
        <v>0</v>
      </c>
      <c r="L349" s="37">
        <f t="shared" si="154"/>
        <v>0</v>
      </c>
    </row>
    <row r="350" spans="1:12" ht="52.5">
      <c r="A350" s="127" t="s">
        <v>678</v>
      </c>
      <c r="B350" s="52"/>
      <c r="C350" s="55" t="s">
        <v>680</v>
      </c>
      <c r="D350" s="113">
        <f>D351</f>
        <v>138669.5</v>
      </c>
      <c r="E350" s="56">
        <f>E351</f>
        <v>138669.5</v>
      </c>
      <c r="F350" s="56">
        <f>F351</f>
        <v>137869.5</v>
      </c>
      <c r="G350" s="56"/>
      <c r="H350" s="56"/>
      <c r="I350" s="113">
        <f>I351</f>
        <v>137869.5</v>
      </c>
      <c r="J350" s="56">
        <f>D350-F350</f>
        <v>800</v>
      </c>
      <c r="K350" s="56">
        <f>E350-F350</f>
        <v>800</v>
      </c>
      <c r="L350" s="37"/>
    </row>
    <row r="351" spans="1:12" ht="22.5">
      <c r="A351" s="58" t="s">
        <v>218</v>
      </c>
      <c r="B351" s="52"/>
      <c r="C351" s="55" t="s">
        <v>679</v>
      </c>
      <c r="D351" s="113">
        <f>E351</f>
        <v>138669.5</v>
      </c>
      <c r="E351" s="56">
        <f>E352</f>
        <v>138669.5</v>
      </c>
      <c r="F351" s="56">
        <f>F352</f>
        <v>137869.5</v>
      </c>
      <c r="G351" s="56"/>
      <c r="H351" s="56"/>
      <c r="I351" s="113">
        <f>F351</f>
        <v>137869.5</v>
      </c>
      <c r="J351" s="56">
        <f>D351-F351</f>
        <v>800</v>
      </c>
      <c r="K351" s="56">
        <f>E351-F351</f>
        <v>800</v>
      </c>
      <c r="L351" s="37"/>
    </row>
    <row r="352" spans="1:12" ht="14.25" customHeight="1">
      <c r="A352" s="58" t="s">
        <v>177</v>
      </c>
      <c r="B352" s="52"/>
      <c r="C352" s="39" t="s">
        <v>677</v>
      </c>
      <c r="D352" s="46">
        <f>E352</f>
        <v>138669.5</v>
      </c>
      <c r="E352" s="40">
        <v>138669.5</v>
      </c>
      <c r="F352" s="40">
        <v>137869.5</v>
      </c>
      <c r="G352" s="40"/>
      <c r="H352" s="40"/>
      <c r="I352" s="46">
        <f>F352</f>
        <v>137869.5</v>
      </c>
      <c r="J352" s="40">
        <f>D352-F352</f>
        <v>800</v>
      </c>
      <c r="K352" s="40">
        <f>E352-F352</f>
        <v>800</v>
      </c>
      <c r="L352" s="37">
        <f t="shared" si="154"/>
        <v>800</v>
      </c>
    </row>
    <row r="353" spans="1:12" ht="24" customHeight="1">
      <c r="A353" s="127" t="s">
        <v>113</v>
      </c>
      <c r="B353" s="52"/>
      <c r="C353" s="39" t="s">
        <v>508</v>
      </c>
      <c r="D353" s="46">
        <f aca="true" t="shared" si="157" ref="D353:K354">D354</f>
        <v>30000</v>
      </c>
      <c r="E353" s="40">
        <f t="shared" si="157"/>
        <v>30000</v>
      </c>
      <c r="F353" s="40">
        <f t="shared" si="157"/>
        <v>30000</v>
      </c>
      <c r="G353" s="40">
        <f t="shared" si="157"/>
        <v>0</v>
      </c>
      <c r="H353" s="40">
        <f t="shared" si="157"/>
        <v>0</v>
      </c>
      <c r="I353" s="46">
        <f t="shared" si="157"/>
        <v>30000</v>
      </c>
      <c r="J353" s="40">
        <f>D353-I353</f>
        <v>0</v>
      </c>
      <c r="K353" s="40">
        <f>E353-I353</f>
        <v>0</v>
      </c>
      <c r="L353" s="37">
        <f t="shared" si="154"/>
        <v>0</v>
      </c>
    </row>
    <row r="354" spans="1:12" ht="22.5" customHeight="1">
      <c r="A354" s="58" t="s">
        <v>218</v>
      </c>
      <c r="B354" s="52"/>
      <c r="C354" s="39" t="s">
        <v>506</v>
      </c>
      <c r="D354" s="46">
        <f>D355</f>
        <v>30000</v>
      </c>
      <c r="E354" s="40">
        <f t="shared" si="157"/>
        <v>30000</v>
      </c>
      <c r="F354" s="40">
        <f t="shared" si="157"/>
        <v>30000</v>
      </c>
      <c r="G354" s="40">
        <f t="shared" si="157"/>
        <v>0</v>
      </c>
      <c r="H354" s="40">
        <f t="shared" si="157"/>
        <v>0</v>
      </c>
      <c r="I354" s="46">
        <f t="shared" si="157"/>
        <v>30000</v>
      </c>
      <c r="J354" s="40">
        <f t="shared" si="157"/>
        <v>0</v>
      </c>
      <c r="K354" s="40">
        <f t="shared" si="157"/>
        <v>0</v>
      </c>
      <c r="L354" s="37">
        <f t="shared" si="154"/>
        <v>0</v>
      </c>
    </row>
    <row r="355" spans="1:12" ht="17.25" customHeight="1">
      <c r="A355" s="58" t="s">
        <v>177</v>
      </c>
      <c r="B355" s="52"/>
      <c r="C355" s="39" t="s">
        <v>507</v>
      </c>
      <c r="D355" s="46">
        <f>E355</f>
        <v>30000</v>
      </c>
      <c r="E355" s="40">
        <v>30000</v>
      </c>
      <c r="F355" s="40">
        <v>30000</v>
      </c>
      <c r="G355" s="40">
        <v>0</v>
      </c>
      <c r="H355" s="40">
        <v>0</v>
      </c>
      <c r="I355" s="46">
        <f>F355</f>
        <v>30000</v>
      </c>
      <c r="J355" s="40">
        <f>D355-I355</f>
        <v>0</v>
      </c>
      <c r="K355" s="40">
        <f>E355-I355</f>
        <v>0</v>
      </c>
      <c r="L355" s="37">
        <f t="shared" si="154"/>
        <v>0</v>
      </c>
    </row>
    <row r="356" spans="1:12" ht="12.75" hidden="1">
      <c r="A356" s="58"/>
      <c r="B356" s="52"/>
      <c r="C356" s="39"/>
      <c r="D356" s="46"/>
      <c r="E356" s="40"/>
      <c r="F356" s="40"/>
      <c r="G356" s="40"/>
      <c r="H356" s="40"/>
      <c r="I356" s="46"/>
      <c r="J356" s="40"/>
      <c r="K356" s="40"/>
      <c r="L356" s="37">
        <f t="shared" si="154"/>
        <v>0</v>
      </c>
    </row>
    <row r="357" spans="1:12" ht="41.25" customHeight="1">
      <c r="A357" s="127" t="s">
        <v>108</v>
      </c>
      <c r="B357" s="128"/>
      <c r="C357" s="39" t="s">
        <v>503</v>
      </c>
      <c r="D357" s="113">
        <f aca="true" t="shared" si="158" ref="D357:K358">D358</f>
        <v>220000</v>
      </c>
      <c r="E357" s="56">
        <f t="shared" si="158"/>
        <v>220000</v>
      </c>
      <c r="F357" s="56">
        <f t="shared" si="158"/>
        <v>220000</v>
      </c>
      <c r="G357" s="56">
        <f t="shared" si="158"/>
        <v>0</v>
      </c>
      <c r="H357" s="56">
        <f t="shared" si="158"/>
        <v>0</v>
      </c>
      <c r="I357" s="113">
        <f t="shared" si="158"/>
        <v>220000</v>
      </c>
      <c r="J357" s="56">
        <f>J358</f>
        <v>0</v>
      </c>
      <c r="K357" s="56">
        <f>K358</f>
        <v>0</v>
      </c>
      <c r="L357" s="37">
        <f t="shared" si="154"/>
        <v>0</v>
      </c>
    </row>
    <row r="358" spans="1:12" ht="24.75" customHeight="1">
      <c r="A358" s="58" t="s">
        <v>218</v>
      </c>
      <c r="B358" s="52"/>
      <c r="C358" s="39" t="s">
        <v>502</v>
      </c>
      <c r="D358" s="113">
        <f>D359</f>
        <v>220000</v>
      </c>
      <c r="E358" s="56">
        <f t="shared" si="158"/>
        <v>220000</v>
      </c>
      <c r="F358" s="56">
        <f t="shared" si="158"/>
        <v>220000</v>
      </c>
      <c r="G358" s="56">
        <f t="shared" si="158"/>
        <v>0</v>
      </c>
      <c r="H358" s="56">
        <f t="shared" si="158"/>
        <v>0</v>
      </c>
      <c r="I358" s="113">
        <f t="shared" si="158"/>
        <v>220000</v>
      </c>
      <c r="J358" s="56">
        <f t="shared" si="158"/>
        <v>0</v>
      </c>
      <c r="K358" s="56">
        <f t="shared" si="158"/>
        <v>0</v>
      </c>
      <c r="L358" s="37">
        <f t="shared" si="154"/>
        <v>0</v>
      </c>
    </row>
    <row r="359" spans="1:12" ht="13.5" customHeight="1">
      <c r="A359" s="58" t="s">
        <v>505</v>
      </c>
      <c r="B359" s="52"/>
      <c r="C359" s="39" t="s">
        <v>504</v>
      </c>
      <c r="D359" s="113">
        <f>E359</f>
        <v>220000</v>
      </c>
      <c r="E359" s="56">
        <v>220000</v>
      </c>
      <c r="F359" s="56">
        <v>220000</v>
      </c>
      <c r="G359" s="56">
        <v>0</v>
      </c>
      <c r="H359" s="56">
        <v>0</v>
      </c>
      <c r="I359" s="113">
        <f>F359</f>
        <v>220000</v>
      </c>
      <c r="J359" s="56">
        <f>D359-I359</f>
        <v>0</v>
      </c>
      <c r="K359" s="56">
        <f>E359-I359</f>
        <v>0</v>
      </c>
      <c r="L359" s="37">
        <f t="shared" si="154"/>
        <v>0</v>
      </c>
    </row>
    <row r="360" spans="1:12" ht="12.75" hidden="1">
      <c r="A360" s="58"/>
      <c r="B360" s="52"/>
      <c r="C360" s="39"/>
      <c r="D360" s="46"/>
      <c r="E360" s="40"/>
      <c r="F360" s="40"/>
      <c r="G360" s="40"/>
      <c r="H360" s="40"/>
      <c r="I360" s="46"/>
      <c r="J360" s="40"/>
      <c r="K360" s="40"/>
      <c r="L360" s="37">
        <f t="shared" si="154"/>
        <v>0</v>
      </c>
    </row>
    <row r="361" spans="1:12" ht="21" hidden="1">
      <c r="A361" s="127" t="s">
        <v>289</v>
      </c>
      <c r="B361" s="128"/>
      <c r="C361" s="39" t="s">
        <v>290</v>
      </c>
      <c r="D361" s="46">
        <f aca="true" t="shared" si="159" ref="D361:K362">D362</f>
        <v>0</v>
      </c>
      <c r="E361" s="40">
        <f t="shared" si="159"/>
        <v>0</v>
      </c>
      <c r="F361" s="40">
        <f t="shared" si="159"/>
        <v>0</v>
      </c>
      <c r="G361" s="40">
        <f t="shared" si="159"/>
        <v>0</v>
      </c>
      <c r="H361" s="40">
        <f t="shared" si="159"/>
        <v>0</v>
      </c>
      <c r="I361" s="46">
        <f t="shared" si="159"/>
        <v>0</v>
      </c>
      <c r="J361" s="40">
        <f>J362</f>
        <v>0</v>
      </c>
      <c r="K361" s="40">
        <f>K362</f>
        <v>0</v>
      </c>
      <c r="L361" s="37">
        <f t="shared" si="154"/>
        <v>0</v>
      </c>
    </row>
    <row r="362" spans="1:12" ht="22.5" hidden="1">
      <c r="A362" s="58" t="s">
        <v>218</v>
      </c>
      <c r="B362" s="52"/>
      <c r="C362" s="39" t="s">
        <v>291</v>
      </c>
      <c r="D362" s="46">
        <f>D363</f>
        <v>0</v>
      </c>
      <c r="E362" s="40">
        <f t="shared" si="159"/>
        <v>0</v>
      </c>
      <c r="F362" s="40">
        <f t="shared" si="159"/>
        <v>0</v>
      </c>
      <c r="G362" s="40">
        <f t="shared" si="159"/>
        <v>0</v>
      </c>
      <c r="H362" s="40">
        <f t="shared" si="159"/>
        <v>0</v>
      </c>
      <c r="I362" s="46">
        <f t="shared" si="159"/>
        <v>0</v>
      </c>
      <c r="J362" s="40">
        <f t="shared" si="159"/>
        <v>0</v>
      </c>
      <c r="K362" s="40">
        <f t="shared" si="159"/>
        <v>0</v>
      </c>
      <c r="L362" s="37">
        <f t="shared" si="154"/>
        <v>0</v>
      </c>
    </row>
    <row r="363" spans="1:12" ht="12.75" hidden="1">
      <c r="A363" s="58" t="s">
        <v>177</v>
      </c>
      <c r="B363" s="52"/>
      <c r="C363" s="39" t="s">
        <v>292</v>
      </c>
      <c r="D363" s="46">
        <f>E363</f>
        <v>0</v>
      </c>
      <c r="E363" s="40">
        <v>0</v>
      </c>
      <c r="F363" s="40">
        <v>0</v>
      </c>
      <c r="G363" s="40">
        <v>0</v>
      </c>
      <c r="H363" s="40">
        <v>0</v>
      </c>
      <c r="I363" s="46">
        <f>F363</f>
        <v>0</v>
      </c>
      <c r="J363" s="40">
        <f>D363-I363</f>
        <v>0</v>
      </c>
      <c r="K363" s="40">
        <f>E363-I363</f>
        <v>0</v>
      </c>
      <c r="L363" s="37">
        <f t="shared" si="154"/>
        <v>0</v>
      </c>
    </row>
    <row r="364" spans="1:12" ht="12.75" hidden="1">
      <c r="A364" s="58"/>
      <c r="B364" s="52"/>
      <c r="C364" s="39"/>
      <c r="D364" s="46"/>
      <c r="E364" s="40"/>
      <c r="F364" s="40"/>
      <c r="G364" s="40"/>
      <c r="H364" s="40"/>
      <c r="I364" s="46"/>
      <c r="J364" s="40"/>
      <c r="K364" s="40"/>
      <c r="L364" s="37">
        <f t="shared" si="154"/>
        <v>0</v>
      </c>
    </row>
    <row r="365" spans="1:12" ht="20.25" customHeight="1">
      <c r="A365" s="126" t="s">
        <v>240</v>
      </c>
      <c r="B365" s="128"/>
      <c r="C365" s="123" t="s">
        <v>132</v>
      </c>
      <c r="D365" s="46">
        <f>D366+D370+D373</f>
        <v>6226198.41</v>
      </c>
      <c r="E365" s="46">
        <f aca="true" t="shared" si="160" ref="E365:K365">E366+E370+E373</f>
        <v>6226198.41</v>
      </c>
      <c r="F365" s="46">
        <f t="shared" si="160"/>
        <v>6093490.85</v>
      </c>
      <c r="G365" s="46">
        <f t="shared" si="160"/>
        <v>0</v>
      </c>
      <c r="H365" s="46">
        <f t="shared" si="160"/>
        <v>0</v>
      </c>
      <c r="I365" s="46">
        <f t="shared" si="160"/>
        <v>6093490.85</v>
      </c>
      <c r="J365" s="46">
        <f>J366+J370+J373</f>
        <v>132707.56000000017</v>
      </c>
      <c r="K365" s="46">
        <f t="shared" si="160"/>
        <v>132707.56000000017</v>
      </c>
      <c r="L365" s="37">
        <f t="shared" si="154"/>
        <v>132707.56000000052</v>
      </c>
    </row>
    <row r="366" spans="1:12" ht="22.5" customHeight="1">
      <c r="A366" s="127" t="s">
        <v>201</v>
      </c>
      <c r="B366" s="52"/>
      <c r="C366" s="39" t="s">
        <v>139</v>
      </c>
      <c r="D366" s="46">
        <f>D367+D368+D369</f>
        <v>5379303.41</v>
      </c>
      <c r="E366" s="46">
        <f aca="true" t="shared" si="161" ref="E366:K366">E367+E368+E369</f>
        <v>5379303.41</v>
      </c>
      <c r="F366" s="46">
        <f t="shared" si="161"/>
        <v>5271176.51</v>
      </c>
      <c r="G366" s="46">
        <f t="shared" si="161"/>
        <v>0</v>
      </c>
      <c r="H366" s="46">
        <f t="shared" si="161"/>
        <v>0</v>
      </c>
      <c r="I366" s="46">
        <f t="shared" si="161"/>
        <v>5271176.51</v>
      </c>
      <c r="J366" s="46">
        <f>J367+J368+J369</f>
        <v>108126.90000000014</v>
      </c>
      <c r="K366" s="46">
        <f t="shared" si="161"/>
        <v>108126.90000000014</v>
      </c>
      <c r="L366" s="37">
        <f t="shared" si="154"/>
        <v>108126.90000000037</v>
      </c>
    </row>
    <row r="367" spans="1:12" ht="23.25" customHeight="1">
      <c r="A367" s="58" t="s">
        <v>170</v>
      </c>
      <c r="B367" s="52"/>
      <c r="C367" s="39" t="s">
        <v>140</v>
      </c>
      <c r="D367" s="46">
        <f>E367</f>
        <v>4091427.59</v>
      </c>
      <c r="E367" s="40">
        <f>E388+E405</f>
        <v>4091427.59</v>
      </c>
      <c r="F367" s="40">
        <f aca="true" t="shared" si="162" ref="F367:K367">F388+F405</f>
        <v>4091427.59</v>
      </c>
      <c r="G367" s="40">
        <f t="shared" si="162"/>
        <v>0</v>
      </c>
      <c r="H367" s="40">
        <f t="shared" si="162"/>
        <v>0</v>
      </c>
      <c r="I367" s="46">
        <f t="shared" si="162"/>
        <v>4091427.59</v>
      </c>
      <c r="J367" s="40">
        <f t="shared" si="162"/>
        <v>0</v>
      </c>
      <c r="K367" s="40">
        <f t="shared" si="162"/>
        <v>0</v>
      </c>
      <c r="L367" s="37">
        <f t="shared" si="154"/>
        <v>0</v>
      </c>
    </row>
    <row r="368" spans="1:12" ht="33.75" customHeight="1">
      <c r="A368" s="58" t="s">
        <v>253</v>
      </c>
      <c r="B368" s="52"/>
      <c r="C368" s="39" t="s">
        <v>675</v>
      </c>
      <c r="D368" s="46">
        <f>E368</f>
        <v>20000</v>
      </c>
      <c r="E368" s="40">
        <f>E389</f>
        <v>20000</v>
      </c>
      <c r="F368" s="40">
        <f aca="true" t="shared" si="163" ref="F368:K368">F389</f>
        <v>13600</v>
      </c>
      <c r="G368" s="40">
        <f>G389</f>
        <v>0</v>
      </c>
      <c r="H368" s="40">
        <f>H389</f>
        <v>0</v>
      </c>
      <c r="I368" s="46">
        <f>I389</f>
        <v>13600</v>
      </c>
      <c r="J368" s="40">
        <f t="shared" si="163"/>
        <v>6400</v>
      </c>
      <c r="K368" s="40">
        <f t="shared" si="163"/>
        <v>6400</v>
      </c>
      <c r="L368" s="37">
        <f t="shared" si="154"/>
        <v>6400</v>
      </c>
    </row>
    <row r="369" spans="1:12" ht="44.25" customHeight="1">
      <c r="A369" s="58" t="s">
        <v>196</v>
      </c>
      <c r="B369" s="52"/>
      <c r="C369" s="39" t="s">
        <v>138</v>
      </c>
      <c r="D369" s="46">
        <f>E369</f>
        <v>1267875.82</v>
      </c>
      <c r="E369" s="46">
        <f>E390+E406+E401</f>
        <v>1267875.82</v>
      </c>
      <c r="F369" s="46">
        <f>F390+F406</f>
        <v>1166148.92</v>
      </c>
      <c r="G369" s="46">
        <f>G390+G406+G401</f>
        <v>0</v>
      </c>
      <c r="H369" s="46">
        <f>H390+H406+H401</f>
        <v>0</v>
      </c>
      <c r="I369" s="46">
        <f>I390+I406</f>
        <v>1166148.92</v>
      </c>
      <c r="J369" s="46">
        <f>J390+J406+J401</f>
        <v>101726.90000000014</v>
      </c>
      <c r="K369" s="46">
        <f>K390+K406+K401</f>
        <v>101726.90000000014</v>
      </c>
      <c r="L369" s="37">
        <f t="shared" si="154"/>
        <v>101726.90000000014</v>
      </c>
    </row>
    <row r="370" spans="1:12" ht="33" customHeight="1">
      <c r="A370" s="127" t="s">
        <v>200</v>
      </c>
      <c r="B370" s="52"/>
      <c r="C370" s="39" t="s">
        <v>141</v>
      </c>
      <c r="D370" s="46">
        <f>E370</f>
        <v>832880</v>
      </c>
      <c r="E370" s="46">
        <f>E371+E372</f>
        <v>832880</v>
      </c>
      <c r="F370" s="46">
        <f aca="true" t="shared" si="164" ref="F370:K370">F371+F372</f>
        <v>808299.34</v>
      </c>
      <c r="G370" s="46">
        <f t="shared" si="164"/>
        <v>0</v>
      </c>
      <c r="H370" s="46">
        <f t="shared" si="164"/>
        <v>0</v>
      </c>
      <c r="I370" s="46">
        <f t="shared" si="164"/>
        <v>808299.34</v>
      </c>
      <c r="J370" s="46">
        <f>J371+J372</f>
        <v>24580.660000000018</v>
      </c>
      <c r="K370" s="46">
        <f t="shared" si="164"/>
        <v>24580.660000000018</v>
      </c>
      <c r="L370" s="37">
        <f t="shared" si="154"/>
        <v>24580.660000000033</v>
      </c>
    </row>
    <row r="371" spans="1:12" ht="22.5" customHeight="1">
      <c r="A371" s="58" t="s">
        <v>180</v>
      </c>
      <c r="B371" s="52"/>
      <c r="C371" s="39" t="s">
        <v>133</v>
      </c>
      <c r="D371" s="46">
        <f>E371</f>
        <v>525895.6699999999</v>
      </c>
      <c r="E371" s="40">
        <f>E393+E409+E379+E383</f>
        <v>525895.6699999999</v>
      </c>
      <c r="F371" s="40">
        <f>F393+F409</f>
        <v>509797.62</v>
      </c>
      <c r="G371" s="40">
        <f>G393+G409+G379+G383</f>
        <v>0</v>
      </c>
      <c r="H371" s="40">
        <f>H393+H409+H379+H383</f>
        <v>0</v>
      </c>
      <c r="I371" s="46">
        <f>I393+I409</f>
        <v>509797.62</v>
      </c>
      <c r="J371" s="40">
        <f>J393+J409+J379+J383</f>
        <v>16098.049999999974</v>
      </c>
      <c r="K371" s="40">
        <f>K393+K409+K379+K383</f>
        <v>16098.049999999974</v>
      </c>
      <c r="L371" s="37">
        <f t="shared" si="154"/>
        <v>16098.04999999993</v>
      </c>
    </row>
    <row r="372" spans="1:12" ht="24" customHeight="1">
      <c r="A372" s="58" t="s">
        <v>197</v>
      </c>
      <c r="B372" s="52"/>
      <c r="C372" s="39" t="s">
        <v>136</v>
      </c>
      <c r="D372" s="46">
        <f aca="true" t="shared" si="165" ref="D372:K372">D394</f>
        <v>306984.33</v>
      </c>
      <c r="E372" s="40">
        <f t="shared" si="165"/>
        <v>306984.33</v>
      </c>
      <c r="F372" s="40">
        <f t="shared" si="165"/>
        <v>298501.72</v>
      </c>
      <c r="G372" s="40">
        <f t="shared" si="165"/>
        <v>0</v>
      </c>
      <c r="H372" s="40">
        <f t="shared" si="165"/>
        <v>0</v>
      </c>
      <c r="I372" s="46">
        <f t="shared" si="165"/>
        <v>298501.72</v>
      </c>
      <c r="J372" s="40">
        <f t="shared" si="165"/>
        <v>8482.610000000044</v>
      </c>
      <c r="K372" s="40">
        <f t="shared" si="165"/>
        <v>8482.610000000044</v>
      </c>
      <c r="L372" s="37">
        <f t="shared" si="154"/>
        <v>8482.610000000044</v>
      </c>
    </row>
    <row r="373" spans="1:12" ht="15.75" customHeight="1">
      <c r="A373" s="137" t="s">
        <v>309</v>
      </c>
      <c r="B373" s="52"/>
      <c r="C373" s="39" t="s">
        <v>137</v>
      </c>
      <c r="D373" s="46">
        <f aca="true" t="shared" si="166" ref="D373:K373">D375</f>
        <v>14015</v>
      </c>
      <c r="E373" s="46">
        <f t="shared" si="166"/>
        <v>14015</v>
      </c>
      <c r="F373" s="46">
        <f t="shared" si="166"/>
        <v>14015</v>
      </c>
      <c r="G373" s="46">
        <f t="shared" si="166"/>
        <v>0</v>
      </c>
      <c r="H373" s="46">
        <f t="shared" si="166"/>
        <v>0</v>
      </c>
      <c r="I373" s="46">
        <f t="shared" si="166"/>
        <v>14015</v>
      </c>
      <c r="J373" s="46">
        <f t="shared" si="166"/>
        <v>0</v>
      </c>
      <c r="K373" s="46">
        <f t="shared" si="166"/>
        <v>0</v>
      </c>
      <c r="L373" s="37">
        <f t="shared" si="154"/>
        <v>0</v>
      </c>
    </row>
    <row r="374" spans="1:12" ht="22.5" hidden="1">
      <c r="A374" s="58" t="s">
        <v>198</v>
      </c>
      <c r="B374" s="52"/>
      <c r="C374" s="39" t="s">
        <v>134</v>
      </c>
      <c r="D374" s="46">
        <f>D397</f>
        <v>14015</v>
      </c>
      <c r="E374" s="40">
        <f>E397</f>
        <v>14015</v>
      </c>
      <c r="F374" s="40">
        <f aca="true" t="shared" si="167" ref="F374:K374">F397</f>
        <v>14015</v>
      </c>
      <c r="G374" s="40">
        <f>G397</f>
        <v>0</v>
      </c>
      <c r="H374" s="40">
        <f>H397</f>
        <v>0</v>
      </c>
      <c r="I374" s="46">
        <f>I397</f>
        <v>14015</v>
      </c>
      <c r="J374" s="40">
        <f t="shared" si="167"/>
        <v>0</v>
      </c>
      <c r="K374" s="40">
        <f t="shared" si="167"/>
        <v>0</v>
      </c>
      <c r="L374" s="37">
        <f t="shared" si="154"/>
        <v>0</v>
      </c>
    </row>
    <row r="375" spans="1:12" ht="12.75">
      <c r="A375" s="58" t="s">
        <v>199</v>
      </c>
      <c r="B375" s="52"/>
      <c r="C375" s="39" t="s">
        <v>135</v>
      </c>
      <c r="D375" s="40">
        <f>D397</f>
        <v>14015</v>
      </c>
      <c r="E375" s="40">
        <f aca="true" t="shared" si="168" ref="E375:K375">E397</f>
        <v>14015</v>
      </c>
      <c r="F375" s="40">
        <f t="shared" si="168"/>
        <v>14015</v>
      </c>
      <c r="G375" s="40">
        <f t="shared" si="168"/>
        <v>0</v>
      </c>
      <c r="H375" s="40">
        <f t="shared" si="168"/>
        <v>0</v>
      </c>
      <c r="I375" s="40">
        <f t="shared" si="168"/>
        <v>14015</v>
      </c>
      <c r="J375" s="40">
        <f t="shared" si="168"/>
        <v>0</v>
      </c>
      <c r="K375" s="40">
        <f t="shared" si="168"/>
        <v>0</v>
      </c>
      <c r="L375" s="37">
        <f t="shared" si="154"/>
        <v>0</v>
      </c>
    </row>
    <row r="376" spans="1:12" ht="5.25" customHeight="1" hidden="1">
      <c r="A376" s="58"/>
      <c r="B376" s="52"/>
      <c r="C376" s="39"/>
      <c r="D376" s="46"/>
      <c r="E376" s="40"/>
      <c r="F376" s="40"/>
      <c r="G376" s="40"/>
      <c r="H376" s="40"/>
      <c r="I376" s="46"/>
      <c r="J376" s="40"/>
      <c r="K376" s="40"/>
      <c r="L376" s="37">
        <f t="shared" si="154"/>
        <v>0</v>
      </c>
    </row>
    <row r="377" spans="1:12" ht="31.5" hidden="1">
      <c r="A377" s="119" t="s">
        <v>279</v>
      </c>
      <c r="B377" s="51"/>
      <c r="C377" s="39" t="s">
        <v>282</v>
      </c>
      <c r="D377" s="46">
        <f>D378</f>
        <v>0</v>
      </c>
      <c r="E377" s="40">
        <f aca="true" t="shared" si="169" ref="E377:K377">E378+E380</f>
        <v>0</v>
      </c>
      <c r="F377" s="40">
        <f t="shared" si="169"/>
        <v>0</v>
      </c>
      <c r="G377" s="40">
        <f t="shared" si="169"/>
        <v>0</v>
      </c>
      <c r="H377" s="40">
        <f t="shared" si="169"/>
        <v>0</v>
      </c>
      <c r="I377" s="46">
        <f t="shared" si="169"/>
        <v>0</v>
      </c>
      <c r="J377" s="40">
        <f t="shared" si="169"/>
        <v>0</v>
      </c>
      <c r="K377" s="40">
        <f t="shared" si="169"/>
        <v>0</v>
      </c>
      <c r="L377" s="37">
        <f t="shared" si="154"/>
        <v>0</v>
      </c>
    </row>
    <row r="378" spans="1:12" ht="22.5" hidden="1">
      <c r="A378" s="57" t="s">
        <v>231</v>
      </c>
      <c r="B378" s="52"/>
      <c r="C378" s="39" t="s">
        <v>281</v>
      </c>
      <c r="D378" s="46">
        <f>E378</f>
        <v>0</v>
      </c>
      <c r="E378" s="40">
        <f aca="true" t="shared" si="170" ref="E378:K378">E379</f>
        <v>0</v>
      </c>
      <c r="F378" s="40">
        <f t="shared" si="170"/>
        <v>0</v>
      </c>
      <c r="G378" s="40">
        <f t="shared" si="170"/>
        <v>0</v>
      </c>
      <c r="H378" s="40">
        <f t="shared" si="170"/>
        <v>0</v>
      </c>
      <c r="I378" s="46">
        <f t="shared" si="170"/>
        <v>0</v>
      </c>
      <c r="J378" s="40">
        <f t="shared" si="170"/>
        <v>0</v>
      </c>
      <c r="K378" s="40">
        <f t="shared" si="170"/>
        <v>0</v>
      </c>
      <c r="L378" s="37">
        <f t="shared" si="154"/>
        <v>0</v>
      </c>
    </row>
    <row r="379" spans="1:12" ht="22.5" hidden="1">
      <c r="A379" s="58" t="s">
        <v>231</v>
      </c>
      <c r="B379" s="52"/>
      <c r="C379" s="39" t="s">
        <v>280</v>
      </c>
      <c r="D379" s="46">
        <f>E379</f>
        <v>0</v>
      </c>
      <c r="E379" s="40">
        <v>0</v>
      </c>
      <c r="F379" s="40">
        <v>0</v>
      </c>
      <c r="G379" s="40">
        <v>0</v>
      </c>
      <c r="H379" s="40">
        <v>0</v>
      </c>
      <c r="I379" s="46">
        <f>F379</f>
        <v>0</v>
      </c>
      <c r="J379" s="40">
        <f>D379-I379</f>
        <v>0</v>
      </c>
      <c r="K379" s="40">
        <f>E379-I379</f>
        <v>0</v>
      </c>
      <c r="L379" s="37">
        <f t="shared" si="154"/>
        <v>0</v>
      </c>
    </row>
    <row r="380" spans="1:12" ht="12.75" hidden="1">
      <c r="A380" s="58"/>
      <c r="B380" s="52"/>
      <c r="C380" s="39"/>
      <c r="D380" s="46"/>
      <c r="E380" s="40"/>
      <c r="F380" s="40"/>
      <c r="G380" s="40"/>
      <c r="H380" s="40"/>
      <c r="I380" s="46"/>
      <c r="J380" s="40"/>
      <c r="K380" s="40"/>
      <c r="L380" s="37">
        <f t="shared" si="154"/>
        <v>0</v>
      </c>
    </row>
    <row r="381" spans="1:12" ht="31.5" hidden="1">
      <c r="A381" s="127" t="s">
        <v>186</v>
      </c>
      <c r="B381" s="52"/>
      <c r="C381" s="39" t="s">
        <v>256</v>
      </c>
      <c r="D381" s="46">
        <f>D382</f>
        <v>0</v>
      </c>
      <c r="E381" s="40">
        <f aca="true" t="shared" si="171" ref="E381:K381">E382</f>
        <v>0</v>
      </c>
      <c r="F381" s="40">
        <f t="shared" si="171"/>
        <v>0</v>
      </c>
      <c r="G381" s="40">
        <f t="shared" si="171"/>
        <v>0</v>
      </c>
      <c r="H381" s="40">
        <f t="shared" si="171"/>
        <v>0</v>
      </c>
      <c r="I381" s="46">
        <f t="shared" si="171"/>
        <v>0</v>
      </c>
      <c r="J381" s="40">
        <f t="shared" si="171"/>
        <v>0</v>
      </c>
      <c r="K381" s="40">
        <f t="shared" si="171"/>
        <v>0</v>
      </c>
      <c r="L381" s="37">
        <f t="shared" si="154"/>
        <v>0</v>
      </c>
    </row>
    <row r="382" spans="1:12" ht="22.5" hidden="1">
      <c r="A382" s="57" t="s">
        <v>231</v>
      </c>
      <c r="B382" s="52"/>
      <c r="C382" s="39" t="s">
        <v>257</v>
      </c>
      <c r="D382" s="46">
        <f>E382</f>
        <v>0</v>
      </c>
      <c r="E382" s="40">
        <f>E383</f>
        <v>0</v>
      </c>
      <c r="F382" s="40">
        <f aca="true" t="shared" si="172" ref="F382:K382">F383</f>
        <v>0</v>
      </c>
      <c r="G382" s="40">
        <f t="shared" si="172"/>
        <v>0</v>
      </c>
      <c r="H382" s="40">
        <f t="shared" si="172"/>
        <v>0</v>
      </c>
      <c r="I382" s="46">
        <f t="shared" si="172"/>
        <v>0</v>
      </c>
      <c r="J382" s="40">
        <f t="shared" si="172"/>
        <v>0</v>
      </c>
      <c r="K382" s="40">
        <f t="shared" si="172"/>
        <v>0</v>
      </c>
      <c r="L382" s="37">
        <f t="shared" si="154"/>
        <v>0</v>
      </c>
    </row>
    <row r="383" spans="1:12" ht="22.5" hidden="1">
      <c r="A383" s="58" t="s">
        <v>231</v>
      </c>
      <c r="B383" s="52"/>
      <c r="C383" s="39" t="s">
        <v>258</v>
      </c>
      <c r="D383" s="46">
        <f>E383</f>
        <v>0</v>
      </c>
      <c r="E383" s="40">
        <v>0</v>
      </c>
      <c r="F383" s="40">
        <v>0</v>
      </c>
      <c r="G383" s="40">
        <v>0</v>
      </c>
      <c r="H383" s="40">
        <v>0</v>
      </c>
      <c r="I383" s="46">
        <f>F383</f>
        <v>0</v>
      </c>
      <c r="J383" s="40">
        <f>D383-I383</f>
        <v>0</v>
      </c>
      <c r="K383" s="40">
        <f>E383-I383</f>
        <v>0</v>
      </c>
      <c r="L383" s="37">
        <f t="shared" si="154"/>
        <v>0</v>
      </c>
    </row>
    <row r="384" spans="1:12" ht="12.75" hidden="1">
      <c r="A384" s="58"/>
      <c r="B384" s="52"/>
      <c r="C384" s="39"/>
      <c r="D384" s="46"/>
      <c r="E384" s="40"/>
      <c r="F384" s="40"/>
      <c r="G384" s="40"/>
      <c r="H384" s="40"/>
      <c r="I384" s="46"/>
      <c r="J384" s="40"/>
      <c r="K384" s="40"/>
      <c r="L384" s="37">
        <f t="shared" si="154"/>
        <v>0</v>
      </c>
    </row>
    <row r="385" spans="1:12" ht="34.5" customHeight="1">
      <c r="A385" s="165" t="s">
        <v>195</v>
      </c>
      <c r="B385" s="52"/>
      <c r="C385" s="125" t="s">
        <v>512</v>
      </c>
      <c r="D385" s="46">
        <f>D388+D390+D393+D394+D397+D401+D389</f>
        <v>6140898.41</v>
      </c>
      <c r="E385" s="46">
        <f>E388+E390+E393+E394+E397+E401+E389</f>
        <v>6140898.41</v>
      </c>
      <c r="F385" s="46">
        <f>F386+F391+F395</f>
        <v>6008907.24</v>
      </c>
      <c r="G385" s="46">
        <f>G388+G390+G393+G394+G397+G401+G389</f>
        <v>0</v>
      </c>
      <c r="H385" s="46">
        <f>H388+H390+H393+H394+H397+H401+H389</f>
        <v>0</v>
      </c>
      <c r="I385" s="46">
        <f>I386+I391+I395</f>
        <v>6008907.24</v>
      </c>
      <c r="J385" s="46">
        <f>J386+J391+J395</f>
        <v>131991.17000000016</v>
      </c>
      <c r="K385" s="46">
        <f>K386+K391+K395</f>
        <v>131991.17000000016</v>
      </c>
      <c r="L385" s="37">
        <f t="shared" si="154"/>
        <v>131991.16999999993</v>
      </c>
    </row>
    <row r="386" spans="1:12" ht="57" customHeight="1">
      <c r="A386" s="58" t="s">
        <v>244</v>
      </c>
      <c r="B386" s="52"/>
      <c r="C386" s="55" t="s">
        <v>513</v>
      </c>
      <c r="D386" s="113">
        <f aca="true" t="shared" si="173" ref="D386:K386">D387</f>
        <v>5322603.41</v>
      </c>
      <c r="E386" s="113">
        <f t="shared" si="173"/>
        <v>5322603.41</v>
      </c>
      <c r="F386" s="113">
        <f>F387</f>
        <v>5214476.51</v>
      </c>
      <c r="G386" s="113">
        <f t="shared" si="173"/>
        <v>0</v>
      </c>
      <c r="H386" s="113">
        <f t="shared" si="173"/>
        <v>0</v>
      </c>
      <c r="I386" s="113">
        <f t="shared" si="173"/>
        <v>5214476.51</v>
      </c>
      <c r="J386" s="113">
        <f>J387</f>
        <v>108126.90000000014</v>
      </c>
      <c r="K386" s="113">
        <f t="shared" si="173"/>
        <v>108126.90000000014</v>
      </c>
      <c r="L386" s="37">
        <f t="shared" si="154"/>
        <v>108126.90000000037</v>
      </c>
    </row>
    <row r="387" spans="1:12" ht="22.5" customHeight="1">
      <c r="A387" s="58" t="s">
        <v>201</v>
      </c>
      <c r="B387" s="52"/>
      <c r="C387" s="55" t="s">
        <v>514</v>
      </c>
      <c r="D387" s="113">
        <f aca="true" t="shared" si="174" ref="D387:K387">D388+D389+D390</f>
        <v>5322603.41</v>
      </c>
      <c r="E387" s="113">
        <f>E388+E389+E390</f>
        <v>5322603.41</v>
      </c>
      <c r="F387" s="113">
        <f t="shared" si="174"/>
        <v>5214476.51</v>
      </c>
      <c r="G387" s="113">
        <f t="shared" si="174"/>
        <v>0</v>
      </c>
      <c r="H387" s="113">
        <f t="shared" si="174"/>
        <v>0</v>
      </c>
      <c r="I387" s="113">
        <f t="shared" si="174"/>
        <v>5214476.51</v>
      </c>
      <c r="J387" s="113">
        <f>J388+J389+J390</f>
        <v>108126.90000000014</v>
      </c>
      <c r="K387" s="113">
        <f t="shared" si="174"/>
        <v>108126.90000000014</v>
      </c>
      <c r="L387" s="37">
        <f t="shared" si="154"/>
        <v>108126.90000000037</v>
      </c>
    </row>
    <row r="388" spans="1:12" ht="23.25" customHeight="1">
      <c r="A388" s="58" t="s">
        <v>170</v>
      </c>
      <c r="B388" s="52"/>
      <c r="C388" s="55" t="s">
        <v>515</v>
      </c>
      <c r="D388" s="113">
        <f>E388</f>
        <v>4047212.59</v>
      </c>
      <c r="E388" s="56">
        <v>4047212.59</v>
      </c>
      <c r="F388" s="56">
        <v>4047212.59</v>
      </c>
      <c r="G388" s="56">
        <v>0</v>
      </c>
      <c r="H388" s="56">
        <v>0</v>
      </c>
      <c r="I388" s="113">
        <v>4047212.59</v>
      </c>
      <c r="J388" s="56">
        <f>D388-I388</f>
        <v>0</v>
      </c>
      <c r="K388" s="56">
        <f>E388-I388</f>
        <v>0</v>
      </c>
      <c r="L388" s="37">
        <f t="shared" si="154"/>
        <v>0</v>
      </c>
    </row>
    <row r="389" spans="1:12" ht="33" customHeight="1">
      <c r="A389" s="58" t="s">
        <v>253</v>
      </c>
      <c r="B389" s="52"/>
      <c r="C389" s="55" t="s">
        <v>516</v>
      </c>
      <c r="D389" s="113">
        <f>E389</f>
        <v>20000</v>
      </c>
      <c r="E389" s="56">
        <v>20000</v>
      </c>
      <c r="F389" s="56">
        <v>13600</v>
      </c>
      <c r="G389" s="56">
        <v>0</v>
      </c>
      <c r="H389" s="56">
        <v>0</v>
      </c>
      <c r="I389" s="113">
        <f>F389</f>
        <v>13600</v>
      </c>
      <c r="J389" s="56">
        <f>D389-I389</f>
        <v>6400</v>
      </c>
      <c r="K389" s="56">
        <f>E389-I389</f>
        <v>6400</v>
      </c>
      <c r="L389" s="37">
        <f t="shared" si="154"/>
        <v>6400</v>
      </c>
    </row>
    <row r="390" spans="1:12" ht="21.75" customHeight="1">
      <c r="A390" s="58" t="s">
        <v>196</v>
      </c>
      <c r="B390" s="52"/>
      <c r="C390" s="55" t="s">
        <v>517</v>
      </c>
      <c r="D390" s="113">
        <f>E390</f>
        <v>1255390.82</v>
      </c>
      <c r="E390" s="56">
        <v>1255390.82</v>
      </c>
      <c r="F390" s="56">
        <v>1153663.92</v>
      </c>
      <c r="G390" s="56">
        <v>0</v>
      </c>
      <c r="H390" s="56">
        <v>0</v>
      </c>
      <c r="I390" s="113">
        <v>1153663.92</v>
      </c>
      <c r="J390" s="56">
        <f>D390-I390</f>
        <v>101726.90000000014</v>
      </c>
      <c r="K390" s="56">
        <f>E390-I390</f>
        <v>101726.90000000014</v>
      </c>
      <c r="L390" s="37">
        <f t="shared" si="154"/>
        <v>101726.90000000014</v>
      </c>
    </row>
    <row r="391" spans="1:12" ht="21.75" customHeight="1">
      <c r="A391" s="58" t="s">
        <v>231</v>
      </c>
      <c r="B391" s="52"/>
      <c r="C391" s="55" t="s">
        <v>518</v>
      </c>
      <c r="D391" s="113">
        <f aca="true" t="shared" si="175" ref="D391:K391">D392</f>
        <v>804280</v>
      </c>
      <c r="E391" s="113">
        <f t="shared" si="175"/>
        <v>804280</v>
      </c>
      <c r="F391" s="113">
        <f t="shared" si="175"/>
        <v>780415.73</v>
      </c>
      <c r="G391" s="113">
        <f t="shared" si="175"/>
        <v>0</v>
      </c>
      <c r="H391" s="113">
        <f t="shared" si="175"/>
        <v>0</v>
      </c>
      <c r="I391" s="113">
        <f t="shared" si="175"/>
        <v>780415.73</v>
      </c>
      <c r="J391" s="113">
        <f>J392</f>
        <v>23864.27000000002</v>
      </c>
      <c r="K391" s="113">
        <f t="shared" si="175"/>
        <v>23864.27000000002</v>
      </c>
      <c r="L391" s="37">
        <f t="shared" si="154"/>
        <v>23864.27000000002</v>
      </c>
    </row>
    <row r="392" spans="1:12" ht="24" customHeight="1">
      <c r="A392" s="58" t="s">
        <v>231</v>
      </c>
      <c r="B392" s="52"/>
      <c r="C392" s="55" t="s">
        <v>519</v>
      </c>
      <c r="D392" s="113">
        <f aca="true" t="shared" si="176" ref="D392:K392">D393+D394</f>
        <v>804280</v>
      </c>
      <c r="E392" s="113">
        <f t="shared" si="176"/>
        <v>804280</v>
      </c>
      <c r="F392" s="113">
        <f t="shared" si="176"/>
        <v>780415.73</v>
      </c>
      <c r="G392" s="113">
        <f t="shared" si="176"/>
        <v>0</v>
      </c>
      <c r="H392" s="113">
        <f t="shared" si="176"/>
        <v>0</v>
      </c>
      <c r="I392" s="113">
        <f t="shared" si="176"/>
        <v>780415.73</v>
      </c>
      <c r="J392" s="113">
        <f>J393+J394</f>
        <v>23864.27000000002</v>
      </c>
      <c r="K392" s="113">
        <f t="shared" si="176"/>
        <v>23864.27000000002</v>
      </c>
      <c r="L392" s="37">
        <f t="shared" si="154"/>
        <v>23864.27000000002</v>
      </c>
    </row>
    <row r="393" spans="1:12" ht="24.75" customHeight="1">
      <c r="A393" s="58" t="s">
        <v>180</v>
      </c>
      <c r="B393" s="52"/>
      <c r="C393" s="55" t="s">
        <v>520</v>
      </c>
      <c r="D393" s="113">
        <f>E393</f>
        <v>497295.67</v>
      </c>
      <c r="E393" s="56">
        <v>497295.67</v>
      </c>
      <c r="F393" s="56">
        <v>481914.01</v>
      </c>
      <c r="G393" s="56">
        <v>0</v>
      </c>
      <c r="H393" s="56">
        <v>0</v>
      </c>
      <c r="I393" s="113">
        <v>481914.01</v>
      </c>
      <c r="J393" s="56">
        <f>D393-I393</f>
        <v>15381.659999999974</v>
      </c>
      <c r="K393" s="56">
        <f>E393-I393</f>
        <v>15381.659999999974</v>
      </c>
      <c r="L393" s="37">
        <f t="shared" si="154"/>
        <v>15381.659999999974</v>
      </c>
    </row>
    <row r="394" spans="1:12" ht="28.5" customHeight="1">
      <c r="A394" s="58" t="s">
        <v>197</v>
      </c>
      <c r="B394" s="52"/>
      <c r="C394" s="55" t="s">
        <v>521</v>
      </c>
      <c r="D394" s="113">
        <f>E394</f>
        <v>306984.33</v>
      </c>
      <c r="E394" s="56">
        <v>306984.33</v>
      </c>
      <c r="F394" s="56">
        <v>298501.72</v>
      </c>
      <c r="G394" s="56">
        <v>0</v>
      </c>
      <c r="H394" s="56">
        <v>0</v>
      </c>
      <c r="I394" s="113">
        <v>298501.72</v>
      </c>
      <c r="J394" s="56">
        <f>D394-I394</f>
        <v>8482.610000000044</v>
      </c>
      <c r="K394" s="56">
        <f>E394-I394</f>
        <v>8482.610000000044</v>
      </c>
      <c r="L394" s="37">
        <f t="shared" si="154"/>
        <v>8482.610000000044</v>
      </c>
    </row>
    <row r="395" spans="1:12" ht="16.5" customHeight="1">
      <c r="A395" s="59" t="s">
        <v>309</v>
      </c>
      <c r="B395" s="52"/>
      <c r="C395" s="55" t="s">
        <v>522</v>
      </c>
      <c r="D395" s="113">
        <f>D396</f>
        <v>14015</v>
      </c>
      <c r="E395" s="113">
        <f aca="true" t="shared" si="177" ref="E395:K395">E396</f>
        <v>14015</v>
      </c>
      <c r="F395" s="113">
        <f t="shared" si="177"/>
        <v>14015</v>
      </c>
      <c r="G395" s="113">
        <f t="shared" si="177"/>
        <v>0</v>
      </c>
      <c r="H395" s="113">
        <f t="shared" si="177"/>
        <v>0</v>
      </c>
      <c r="I395" s="113">
        <f t="shared" si="177"/>
        <v>14015</v>
      </c>
      <c r="J395" s="113">
        <f t="shared" si="177"/>
        <v>0</v>
      </c>
      <c r="K395" s="113">
        <f t="shared" si="177"/>
        <v>0</v>
      </c>
      <c r="L395" s="37">
        <f t="shared" si="154"/>
        <v>0</v>
      </c>
    </row>
    <row r="396" spans="1:12" ht="21.75" customHeight="1">
      <c r="A396" s="59" t="s">
        <v>232</v>
      </c>
      <c r="B396" s="52"/>
      <c r="C396" s="55" t="s">
        <v>523</v>
      </c>
      <c r="D396" s="113">
        <f>D397+D401</f>
        <v>14015</v>
      </c>
      <c r="E396" s="113">
        <f>E397+E401</f>
        <v>14015</v>
      </c>
      <c r="F396" s="113">
        <f>F397</f>
        <v>14015</v>
      </c>
      <c r="G396" s="113">
        <f>G397+G401</f>
        <v>0</v>
      </c>
      <c r="H396" s="113">
        <f>H397+H401</f>
        <v>0</v>
      </c>
      <c r="I396" s="113">
        <f>I397</f>
        <v>14015</v>
      </c>
      <c r="J396" s="113">
        <f>D396-I396</f>
        <v>0</v>
      </c>
      <c r="K396" s="113">
        <f>E396-I396</f>
        <v>0</v>
      </c>
      <c r="L396" s="37">
        <f t="shared" si="154"/>
        <v>0</v>
      </c>
    </row>
    <row r="397" spans="1:12" ht="12.75" customHeight="1">
      <c r="A397" s="58" t="s">
        <v>199</v>
      </c>
      <c r="B397" s="52"/>
      <c r="C397" s="55" t="s">
        <v>524</v>
      </c>
      <c r="D397" s="56">
        <f>E397</f>
        <v>14015</v>
      </c>
      <c r="E397" s="56">
        <v>14015</v>
      </c>
      <c r="F397" s="56">
        <v>14015</v>
      </c>
      <c r="G397" s="56">
        <v>0</v>
      </c>
      <c r="H397" s="56">
        <v>0</v>
      </c>
      <c r="I397" s="56">
        <f>F397</f>
        <v>14015</v>
      </c>
      <c r="J397" s="56">
        <f>D397-I397</f>
        <v>0</v>
      </c>
      <c r="K397" s="56">
        <f>E397-I397</f>
        <v>0</v>
      </c>
      <c r="L397" s="37">
        <f t="shared" si="154"/>
        <v>0</v>
      </c>
    </row>
    <row r="398" spans="1:12" ht="1.5" customHeight="1" hidden="1">
      <c r="A398" s="165" t="s">
        <v>195</v>
      </c>
      <c r="B398" s="52"/>
      <c r="C398" s="125" t="s">
        <v>652</v>
      </c>
      <c r="D398" s="113">
        <v>0</v>
      </c>
      <c r="E398" s="113">
        <v>0</v>
      </c>
      <c r="F398" s="113">
        <f aca="true" t="shared" si="178" ref="F398:K398">F401</f>
        <v>0</v>
      </c>
      <c r="G398" s="113">
        <f t="shared" si="178"/>
        <v>0</v>
      </c>
      <c r="H398" s="113">
        <f t="shared" si="178"/>
        <v>0</v>
      </c>
      <c r="I398" s="113">
        <f t="shared" si="178"/>
        <v>0</v>
      </c>
      <c r="J398" s="113">
        <f t="shared" si="178"/>
        <v>0</v>
      </c>
      <c r="K398" s="113">
        <f t="shared" si="178"/>
        <v>0</v>
      </c>
      <c r="L398" s="37">
        <f t="shared" si="154"/>
        <v>0</v>
      </c>
    </row>
    <row r="399" spans="1:12" ht="57.75" customHeight="1" hidden="1">
      <c r="A399" s="58" t="s">
        <v>244</v>
      </c>
      <c r="B399" s="52"/>
      <c r="C399" s="55" t="s">
        <v>653</v>
      </c>
      <c r="D399" s="113">
        <v>0</v>
      </c>
      <c r="E399" s="113">
        <v>0</v>
      </c>
      <c r="F399" s="113">
        <f>F401</f>
        <v>0</v>
      </c>
      <c r="G399" s="113">
        <v>0</v>
      </c>
      <c r="H399" s="113">
        <v>0</v>
      </c>
      <c r="I399" s="113">
        <f>I401</f>
        <v>0</v>
      </c>
      <c r="J399" s="113">
        <f>D399-I399</f>
        <v>0</v>
      </c>
      <c r="K399" s="113">
        <f>E399-I399</f>
        <v>0</v>
      </c>
      <c r="L399" s="37">
        <f t="shared" si="154"/>
        <v>0</v>
      </c>
    </row>
    <row r="400" spans="1:12" ht="23.25" customHeight="1" hidden="1">
      <c r="A400" s="58" t="s">
        <v>201</v>
      </c>
      <c r="B400" s="52"/>
      <c r="C400" s="55" t="s">
        <v>654</v>
      </c>
      <c r="D400" s="113">
        <v>0</v>
      </c>
      <c r="E400" s="113">
        <v>0</v>
      </c>
      <c r="F400" s="113">
        <f>F401</f>
        <v>0</v>
      </c>
      <c r="G400" s="113">
        <v>0</v>
      </c>
      <c r="H400" s="113">
        <v>0</v>
      </c>
      <c r="I400" s="113">
        <f>I401</f>
        <v>0</v>
      </c>
      <c r="J400" s="113">
        <f>D400-I400</f>
        <v>0</v>
      </c>
      <c r="K400" s="113">
        <f>E400-I400</f>
        <v>0</v>
      </c>
      <c r="L400" s="37">
        <f t="shared" si="154"/>
        <v>0</v>
      </c>
    </row>
    <row r="401" spans="1:12" ht="36.75" customHeight="1" hidden="1">
      <c r="A401" s="58" t="s">
        <v>196</v>
      </c>
      <c r="B401" s="52"/>
      <c r="C401" s="55" t="s">
        <v>655</v>
      </c>
      <c r="D401" s="113">
        <v>0</v>
      </c>
      <c r="E401" s="56">
        <v>0</v>
      </c>
      <c r="F401" s="56">
        <v>0</v>
      </c>
      <c r="G401" s="56">
        <v>0</v>
      </c>
      <c r="H401" s="56">
        <v>0</v>
      </c>
      <c r="I401" s="56">
        <v>0</v>
      </c>
      <c r="J401" s="56">
        <f>D401-I401</f>
        <v>0</v>
      </c>
      <c r="K401" s="56">
        <f>E401-I401</f>
        <v>0</v>
      </c>
      <c r="L401" s="37">
        <f t="shared" si="154"/>
        <v>0</v>
      </c>
    </row>
    <row r="402" spans="1:12" ht="52.5">
      <c r="A402" s="134" t="s">
        <v>251</v>
      </c>
      <c r="B402" s="138"/>
      <c r="C402" s="125" t="s">
        <v>525</v>
      </c>
      <c r="D402" s="113">
        <f aca="true" t="shared" si="179" ref="D402:J402">D403+D407</f>
        <v>85300</v>
      </c>
      <c r="E402" s="113">
        <f t="shared" si="179"/>
        <v>85300</v>
      </c>
      <c r="F402" s="113">
        <f t="shared" si="179"/>
        <v>84583.61</v>
      </c>
      <c r="G402" s="113">
        <f t="shared" si="179"/>
        <v>0</v>
      </c>
      <c r="H402" s="113">
        <f t="shared" si="179"/>
        <v>0</v>
      </c>
      <c r="I402" s="113">
        <f t="shared" si="179"/>
        <v>84583.61</v>
      </c>
      <c r="J402" s="113">
        <f t="shared" si="179"/>
        <v>716.3899999999994</v>
      </c>
      <c r="K402" s="113">
        <f>K403+K407</f>
        <v>716.3899999999994</v>
      </c>
      <c r="L402" s="37">
        <f t="shared" si="154"/>
        <v>716.3899999999994</v>
      </c>
    </row>
    <row r="403" spans="1:12" ht="56.25">
      <c r="A403" s="58" t="s">
        <v>244</v>
      </c>
      <c r="B403" s="53"/>
      <c r="C403" s="39" t="s">
        <v>526</v>
      </c>
      <c r="D403" s="46">
        <f>D404</f>
        <v>56700</v>
      </c>
      <c r="E403" s="40">
        <f aca="true" t="shared" si="180" ref="E403:K403">E404</f>
        <v>56700</v>
      </c>
      <c r="F403" s="40">
        <f t="shared" si="180"/>
        <v>56700</v>
      </c>
      <c r="G403" s="40">
        <f t="shared" si="180"/>
        <v>0</v>
      </c>
      <c r="H403" s="40">
        <f t="shared" si="180"/>
        <v>0</v>
      </c>
      <c r="I403" s="46">
        <f t="shared" si="180"/>
        <v>56700</v>
      </c>
      <c r="J403" s="40">
        <f t="shared" si="180"/>
        <v>0</v>
      </c>
      <c r="K403" s="40">
        <f t="shared" si="180"/>
        <v>0</v>
      </c>
      <c r="L403" s="37">
        <f t="shared" si="154"/>
        <v>0</v>
      </c>
    </row>
    <row r="404" spans="1:12" ht="22.5">
      <c r="A404" s="58" t="s">
        <v>201</v>
      </c>
      <c r="B404" s="53"/>
      <c r="C404" s="39" t="s">
        <v>527</v>
      </c>
      <c r="D404" s="46">
        <f aca="true" t="shared" si="181" ref="D404:I404">D405+D406</f>
        <v>56700</v>
      </c>
      <c r="E404" s="40">
        <f t="shared" si="181"/>
        <v>56700</v>
      </c>
      <c r="F404" s="40">
        <f t="shared" si="181"/>
        <v>56700</v>
      </c>
      <c r="G404" s="40">
        <f t="shared" si="181"/>
        <v>0</v>
      </c>
      <c r="H404" s="40">
        <f t="shared" si="181"/>
        <v>0</v>
      </c>
      <c r="I404" s="46">
        <f t="shared" si="181"/>
        <v>56700</v>
      </c>
      <c r="J404" s="40">
        <f>D404-I404</f>
        <v>0</v>
      </c>
      <c r="K404" s="40">
        <f>E404-I404</f>
        <v>0</v>
      </c>
      <c r="L404" s="37">
        <f t="shared" si="154"/>
        <v>0</v>
      </c>
    </row>
    <row r="405" spans="1:12" ht="22.5">
      <c r="A405" s="58" t="s">
        <v>170</v>
      </c>
      <c r="B405" s="53"/>
      <c r="C405" s="39" t="s">
        <v>528</v>
      </c>
      <c r="D405" s="46">
        <f>E405</f>
        <v>44215</v>
      </c>
      <c r="E405" s="40">
        <v>44215</v>
      </c>
      <c r="F405" s="40">
        <v>44215</v>
      </c>
      <c r="G405" s="40">
        <v>0</v>
      </c>
      <c r="H405" s="40">
        <v>0</v>
      </c>
      <c r="I405" s="46">
        <v>44215</v>
      </c>
      <c r="J405" s="40">
        <f>D405-I405</f>
        <v>0</v>
      </c>
      <c r="K405" s="40">
        <f>E405-I405</f>
        <v>0</v>
      </c>
      <c r="L405" s="37">
        <f t="shared" si="154"/>
        <v>0</v>
      </c>
    </row>
    <row r="406" spans="1:12" ht="47.25" customHeight="1">
      <c r="A406" s="58" t="s">
        <v>196</v>
      </c>
      <c r="B406" s="53"/>
      <c r="C406" s="39" t="s">
        <v>529</v>
      </c>
      <c r="D406" s="46">
        <f>E406</f>
        <v>12485</v>
      </c>
      <c r="E406" s="40">
        <v>12485</v>
      </c>
      <c r="F406" s="40">
        <v>12485</v>
      </c>
      <c r="G406" s="40">
        <v>0</v>
      </c>
      <c r="H406" s="40">
        <v>0</v>
      </c>
      <c r="I406" s="46">
        <v>12485</v>
      </c>
      <c r="J406" s="40">
        <f>D406-I406</f>
        <v>0</v>
      </c>
      <c r="K406" s="40">
        <f>E406-I406</f>
        <v>0</v>
      </c>
      <c r="L406" s="37">
        <f t="shared" si="154"/>
        <v>0</v>
      </c>
    </row>
    <row r="407" spans="1:12" ht="22.5">
      <c r="A407" s="58" t="s">
        <v>231</v>
      </c>
      <c r="B407" s="53"/>
      <c r="C407" s="39" t="s">
        <v>530</v>
      </c>
      <c r="D407" s="46">
        <f>D408</f>
        <v>28600</v>
      </c>
      <c r="E407" s="40">
        <f aca="true" t="shared" si="182" ref="E407:H408">E408</f>
        <v>28600</v>
      </c>
      <c r="F407" s="40">
        <f t="shared" si="182"/>
        <v>27883.61</v>
      </c>
      <c r="G407" s="40">
        <f t="shared" si="182"/>
        <v>0</v>
      </c>
      <c r="H407" s="40">
        <f t="shared" si="182"/>
        <v>0</v>
      </c>
      <c r="I407" s="46">
        <f>I408</f>
        <v>27883.61</v>
      </c>
      <c r="J407" s="40">
        <f>J408</f>
        <v>716.3899999999994</v>
      </c>
      <c r="K407" s="40">
        <f>K408</f>
        <v>716.3899999999994</v>
      </c>
      <c r="L407" s="37">
        <f t="shared" si="154"/>
        <v>716.3899999999994</v>
      </c>
    </row>
    <row r="408" spans="1:12" ht="22.5">
      <c r="A408" s="58" t="s">
        <v>231</v>
      </c>
      <c r="B408" s="53"/>
      <c r="C408" s="39" t="s">
        <v>531</v>
      </c>
      <c r="D408" s="46">
        <f>D409</f>
        <v>28600</v>
      </c>
      <c r="E408" s="40">
        <f>E409</f>
        <v>28600</v>
      </c>
      <c r="F408" s="40">
        <f>F409</f>
        <v>27883.61</v>
      </c>
      <c r="G408" s="40">
        <f t="shared" si="182"/>
        <v>0</v>
      </c>
      <c r="H408" s="40">
        <f t="shared" si="182"/>
        <v>0</v>
      </c>
      <c r="I408" s="46">
        <f>I409</f>
        <v>27883.61</v>
      </c>
      <c r="J408" s="40">
        <f>D408-I408</f>
        <v>716.3899999999994</v>
      </c>
      <c r="K408" s="40">
        <f>E408-I408</f>
        <v>716.3899999999994</v>
      </c>
      <c r="L408" s="37">
        <f t="shared" si="154"/>
        <v>716.3899999999994</v>
      </c>
    </row>
    <row r="409" spans="1:12" ht="24.75" customHeight="1">
      <c r="A409" s="58" t="s">
        <v>180</v>
      </c>
      <c r="B409" s="53"/>
      <c r="C409" s="39" t="s">
        <v>532</v>
      </c>
      <c r="D409" s="46">
        <f>E409</f>
        <v>28600</v>
      </c>
      <c r="E409" s="40">
        <v>28600</v>
      </c>
      <c r="F409" s="40">
        <v>27883.61</v>
      </c>
      <c r="G409" s="40">
        <v>0</v>
      </c>
      <c r="H409" s="40">
        <v>0</v>
      </c>
      <c r="I409" s="46">
        <f>F409</f>
        <v>27883.61</v>
      </c>
      <c r="J409" s="40">
        <f>D409-I409</f>
        <v>716.3899999999994</v>
      </c>
      <c r="K409" s="40">
        <f>E409-I409</f>
        <v>716.3899999999994</v>
      </c>
      <c r="L409" s="37">
        <f t="shared" si="154"/>
        <v>716.3899999999994</v>
      </c>
    </row>
    <row r="410" spans="1:12" ht="12.75" hidden="1">
      <c r="A410" s="58"/>
      <c r="B410" s="52"/>
      <c r="C410" s="39"/>
      <c r="D410" s="46"/>
      <c r="E410" s="40"/>
      <c r="F410" s="40"/>
      <c r="G410" s="40"/>
      <c r="H410" s="40"/>
      <c r="I410" s="46"/>
      <c r="J410" s="40"/>
      <c r="K410" s="40"/>
      <c r="L410" s="37">
        <f t="shared" si="154"/>
        <v>0</v>
      </c>
    </row>
    <row r="411" spans="1:12" ht="12.75">
      <c r="A411" s="126" t="s">
        <v>241</v>
      </c>
      <c r="B411" s="136"/>
      <c r="C411" s="123" t="s">
        <v>204</v>
      </c>
      <c r="D411" s="46">
        <f aca="true" t="shared" si="183" ref="D411:K411">D412+D417</f>
        <v>49117413.32</v>
      </c>
      <c r="E411" s="46">
        <f t="shared" si="183"/>
        <v>49117413.32</v>
      </c>
      <c r="F411" s="46">
        <f t="shared" si="183"/>
        <v>43299562.89</v>
      </c>
      <c r="G411" s="46">
        <f t="shared" si="183"/>
        <v>0</v>
      </c>
      <c r="H411" s="46">
        <f t="shared" si="183"/>
        <v>0</v>
      </c>
      <c r="I411" s="46">
        <f t="shared" si="183"/>
        <v>43299562.89</v>
      </c>
      <c r="J411" s="46">
        <f>J412+J417</f>
        <v>5817850.430000001</v>
      </c>
      <c r="K411" s="46">
        <f t="shared" si="183"/>
        <v>5817850.430000001</v>
      </c>
      <c r="L411" s="37">
        <f t="shared" si="154"/>
        <v>5817850.43</v>
      </c>
    </row>
    <row r="412" spans="1:12" ht="12.75" customHeight="1">
      <c r="A412" s="127" t="s">
        <v>214</v>
      </c>
      <c r="B412" s="128"/>
      <c r="C412" s="123" t="s">
        <v>208</v>
      </c>
      <c r="D412" s="46">
        <f>D413+D414+D415+D416</f>
        <v>10058142</v>
      </c>
      <c r="E412" s="46">
        <f aca="true" t="shared" si="184" ref="E412:K412">E413+E414+E415+E416</f>
        <v>10058142</v>
      </c>
      <c r="F412" s="46">
        <f t="shared" si="184"/>
        <v>7682267.289999999</v>
      </c>
      <c r="G412" s="46">
        <f t="shared" si="184"/>
        <v>0</v>
      </c>
      <c r="H412" s="46">
        <f t="shared" si="184"/>
        <v>0</v>
      </c>
      <c r="I412" s="46">
        <f t="shared" si="184"/>
        <v>7682267.289999999</v>
      </c>
      <c r="J412" s="46">
        <f>J413+J414+J415+J416</f>
        <v>2375874.71</v>
      </c>
      <c r="K412" s="46">
        <f t="shared" si="184"/>
        <v>2375874.71</v>
      </c>
      <c r="L412" s="37">
        <f aca="true" t="shared" si="185" ref="L412:L477">E412-I412</f>
        <v>2375874.710000001</v>
      </c>
    </row>
    <row r="413" spans="1:12" ht="23.25" customHeight="1">
      <c r="A413" s="127" t="s">
        <v>209</v>
      </c>
      <c r="B413" s="128"/>
      <c r="C413" s="123" t="s">
        <v>215</v>
      </c>
      <c r="D413" s="46">
        <f>D483</f>
        <v>265300</v>
      </c>
      <c r="E413" s="46">
        <f aca="true" t="shared" si="186" ref="E413:K413">E483</f>
        <v>265300</v>
      </c>
      <c r="F413" s="46">
        <f t="shared" si="186"/>
        <v>218833.35</v>
      </c>
      <c r="G413" s="46">
        <f t="shared" si="186"/>
        <v>0</v>
      </c>
      <c r="H413" s="46">
        <f t="shared" si="186"/>
        <v>0</v>
      </c>
      <c r="I413" s="46">
        <f t="shared" si="186"/>
        <v>218833.35</v>
      </c>
      <c r="J413" s="46">
        <f>J483</f>
        <v>46466.649999999994</v>
      </c>
      <c r="K413" s="46">
        <f t="shared" si="186"/>
        <v>46466.649999999994</v>
      </c>
      <c r="L413" s="37">
        <f t="shared" si="185"/>
        <v>46466.649999999994</v>
      </c>
    </row>
    <row r="414" spans="1:12" ht="33" customHeight="1">
      <c r="A414" s="127" t="s">
        <v>202</v>
      </c>
      <c r="B414" s="128"/>
      <c r="C414" s="123" t="s">
        <v>207</v>
      </c>
      <c r="D414" s="46">
        <f aca="true" t="shared" si="187" ref="D414:K414">D425</f>
        <v>7762842</v>
      </c>
      <c r="E414" s="46">
        <f t="shared" si="187"/>
        <v>7762842</v>
      </c>
      <c r="F414" s="46">
        <f t="shared" si="187"/>
        <v>7433433.9399999995</v>
      </c>
      <c r="G414" s="46">
        <f t="shared" si="187"/>
        <v>0</v>
      </c>
      <c r="H414" s="46">
        <f t="shared" si="187"/>
        <v>0</v>
      </c>
      <c r="I414" s="46">
        <f t="shared" si="187"/>
        <v>7433433.9399999995</v>
      </c>
      <c r="J414" s="46">
        <f t="shared" si="187"/>
        <v>329408.06000000006</v>
      </c>
      <c r="K414" s="46">
        <f t="shared" si="187"/>
        <v>329408.06000000006</v>
      </c>
      <c r="L414" s="37">
        <f t="shared" si="185"/>
        <v>329408.0600000005</v>
      </c>
    </row>
    <row r="415" spans="1:12" ht="0.75" customHeight="1" hidden="1">
      <c r="A415" s="127" t="s">
        <v>202</v>
      </c>
      <c r="B415" s="128"/>
      <c r="C415" s="123" t="s">
        <v>374</v>
      </c>
      <c r="D415" s="46">
        <f>D426</f>
        <v>2000000</v>
      </c>
      <c r="E415" s="46">
        <f aca="true" t="shared" si="188" ref="E415:K415">E426</f>
        <v>2000000</v>
      </c>
      <c r="F415" s="46">
        <f t="shared" si="188"/>
        <v>0</v>
      </c>
      <c r="G415" s="46">
        <f t="shared" si="188"/>
        <v>0</v>
      </c>
      <c r="H415" s="46">
        <f t="shared" si="188"/>
        <v>0</v>
      </c>
      <c r="I415" s="46">
        <f t="shared" si="188"/>
        <v>0</v>
      </c>
      <c r="J415" s="46">
        <f t="shared" si="188"/>
        <v>2000000</v>
      </c>
      <c r="K415" s="46">
        <f t="shared" si="188"/>
        <v>2000000</v>
      </c>
      <c r="L415" s="37">
        <f t="shared" si="185"/>
        <v>2000000</v>
      </c>
    </row>
    <row r="416" spans="1:12" ht="12.75" hidden="1">
      <c r="A416" s="127" t="s">
        <v>376</v>
      </c>
      <c r="B416" s="128"/>
      <c r="C416" s="123" t="s">
        <v>378</v>
      </c>
      <c r="D416" s="46">
        <f>D427</f>
        <v>30000</v>
      </c>
      <c r="E416" s="46">
        <f>E427</f>
        <v>30000</v>
      </c>
      <c r="F416" s="46">
        <f aca="true" t="shared" si="189" ref="F416:K416">F427</f>
        <v>30000</v>
      </c>
      <c r="G416" s="46">
        <f t="shared" si="189"/>
        <v>0</v>
      </c>
      <c r="H416" s="46">
        <f t="shared" si="189"/>
        <v>0</v>
      </c>
      <c r="I416" s="46">
        <f t="shared" si="189"/>
        <v>30000</v>
      </c>
      <c r="J416" s="46">
        <f t="shared" si="189"/>
        <v>0</v>
      </c>
      <c r="K416" s="46">
        <f t="shared" si="189"/>
        <v>0</v>
      </c>
      <c r="L416" s="37">
        <f t="shared" si="185"/>
        <v>0</v>
      </c>
    </row>
    <row r="417" spans="1:12" ht="21" customHeight="1">
      <c r="A417" s="127" t="s">
        <v>218</v>
      </c>
      <c r="B417" s="139"/>
      <c r="C417" s="123" t="s">
        <v>206</v>
      </c>
      <c r="D417" s="46">
        <f>E417</f>
        <v>39059271.32</v>
      </c>
      <c r="E417" s="46">
        <f aca="true" t="shared" si="190" ref="E417:K417">E418+E421+E420</f>
        <v>39059271.32</v>
      </c>
      <c r="F417" s="46">
        <f t="shared" si="190"/>
        <v>35617295.6</v>
      </c>
      <c r="G417" s="46">
        <f t="shared" si="190"/>
        <v>0</v>
      </c>
      <c r="H417" s="46">
        <f t="shared" si="190"/>
        <v>0</v>
      </c>
      <c r="I417" s="46">
        <f t="shared" si="190"/>
        <v>35617295.6</v>
      </c>
      <c r="J417" s="46">
        <f t="shared" si="190"/>
        <v>3441975.7200000007</v>
      </c>
      <c r="K417" s="46">
        <f t="shared" si="190"/>
        <v>3441975.7200000007</v>
      </c>
      <c r="L417" s="37">
        <f t="shared" si="185"/>
        <v>3441975.719999999</v>
      </c>
    </row>
    <row r="418" spans="1:12" ht="12" customHeight="1">
      <c r="A418" s="127" t="s">
        <v>401</v>
      </c>
      <c r="B418" s="139"/>
      <c r="C418" s="123" t="s">
        <v>560</v>
      </c>
      <c r="D418" s="46">
        <f aca="true" t="shared" si="191" ref="D418:K418">D429+D479</f>
        <v>38225609.28</v>
      </c>
      <c r="E418" s="46">
        <f t="shared" si="191"/>
        <v>38225609.28</v>
      </c>
      <c r="F418" s="46">
        <f t="shared" si="191"/>
        <v>34886367.17</v>
      </c>
      <c r="G418" s="46">
        <f t="shared" si="191"/>
        <v>0</v>
      </c>
      <c r="H418" s="46">
        <f t="shared" si="191"/>
        <v>0</v>
      </c>
      <c r="I418" s="46">
        <f t="shared" si="191"/>
        <v>34886367.17</v>
      </c>
      <c r="J418" s="46">
        <f t="shared" si="191"/>
        <v>3339242.1100000003</v>
      </c>
      <c r="K418" s="46">
        <f t="shared" si="191"/>
        <v>3339242.1100000003</v>
      </c>
      <c r="L418" s="37">
        <f t="shared" si="185"/>
        <v>3339242.1099999994</v>
      </c>
    </row>
    <row r="419" spans="1:12" ht="0.75" customHeight="1">
      <c r="A419" s="127" t="s">
        <v>179</v>
      </c>
      <c r="B419" s="139"/>
      <c r="C419" s="123" t="s">
        <v>205</v>
      </c>
      <c r="D419" s="46" t="e">
        <f>#REF!</f>
        <v>#REF!</v>
      </c>
      <c r="E419" s="46" t="e">
        <f>#REF!</f>
        <v>#REF!</v>
      </c>
      <c r="F419" s="46" t="e">
        <f>#REF!</f>
        <v>#REF!</v>
      </c>
      <c r="G419" s="46" t="e">
        <f>#REF!</f>
        <v>#REF!</v>
      </c>
      <c r="H419" s="46" t="e">
        <f>#REF!</f>
        <v>#REF!</v>
      </c>
      <c r="I419" s="46" t="e">
        <f>#REF!</f>
        <v>#REF!</v>
      </c>
      <c r="J419" s="46" t="e">
        <f>#REF!</f>
        <v>#REF!</v>
      </c>
      <c r="K419" s="46" t="e">
        <f>#REF!</f>
        <v>#REF!</v>
      </c>
      <c r="L419" s="37" t="e">
        <f t="shared" si="185"/>
        <v>#REF!</v>
      </c>
    </row>
    <row r="420" spans="1:12" ht="16.5" customHeight="1">
      <c r="A420" s="127" t="s">
        <v>401</v>
      </c>
      <c r="B420" s="139"/>
      <c r="C420" s="123" t="s">
        <v>587</v>
      </c>
      <c r="D420" s="46">
        <f>D430</f>
        <v>45745</v>
      </c>
      <c r="E420" s="46">
        <f aca="true" t="shared" si="192" ref="E420:K420">E430</f>
        <v>45745</v>
      </c>
      <c r="F420" s="46">
        <f t="shared" si="192"/>
        <v>45444.3</v>
      </c>
      <c r="G420" s="46">
        <f t="shared" si="192"/>
        <v>0</v>
      </c>
      <c r="H420" s="46">
        <f t="shared" si="192"/>
        <v>0</v>
      </c>
      <c r="I420" s="46">
        <f t="shared" si="192"/>
        <v>45444.3</v>
      </c>
      <c r="J420" s="46">
        <f t="shared" si="192"/>
        <v>300.6999999999971</v>
      </c>
      <c r="K420" s="46">
        <f t="shared" si="192"/>
        <v>300.6999999999971</v>
      </c>
      <c r="L420" s="37">
        <f t="shared" si="185"/>
        <v>300.6999999999971</v>
      </c>
    </row>
    <row r="421" spans="1:12" ht="31.5">
      <c r="A421" s="127" t="s">
        <v>406</v>
      </c>
      <c r="B421" s="128"/>
      <c r="C421" s="123" t="s">
        <v>559</v>
      </c>
      <c r="D421" s="46">
        <f>E421</f>
        <v>787917.04</v>
      </c>
      <c r="E421" s="46">
        <f>E431</f>
        <v>787917.04</v>
      </c>
      <c r="F421" s="46">
        <f aca="true" t="shared" si="193" ref="F421:K421">F431</f>
        <v>685484.13</v>
      </c>
      <c r="G421" s="46">
        <f t="shared" si="193"/>
        <v>0</v>
      </c>
      <c r="H421" s="46">
        <f t="shared" si="193"/>
        <v>0</v>
      </c>
      <c r="I421" s="46">
        <f t="shared" si="193"/>
        <v>685484.13</v>
      </c>
      <c r="J421" s="46">
        <f t="shared" si="193"/>
        <v>102432.90999999997</v>
      </c>
      <c r="K421" s="46">
        <f t="shared" si="193"/>
        <v>102432.90999999997</v>
      </c>
      <c r="L421" s="37">
        <f t="shared" si="185"/>
        <v>102432.91000000003</v>
      </c>
    </row>
    <row r="422" spans="1:12" ht="12.75" hidden="1">
      <c r="A422" s="58"/>
      <c r="B422" s="52"/>
      <c r="C422" s="39"/>
      <c r="D422" s="46"/>
      <c r="E422" s="40"/>
      <c r="F422" s="40"/>
      <c r="G422" s="40"/>
      <c r="H422" s="40"/>
      <c r="I422" s="46"/>
      <c r="J422" s="40"/>
      <c r="K422" s="40"/>
      <c r="L422" s="37">
        <f t="shared" si="185"/>
        <v>0</v>
      </c>
    </row>
    <row r="423" spans="1:12" ht="15" customHeight="1">
      <c r="A423" s="126" t="s">
        <v>242</v>
      </c>
      <c r="B423" s="136"/>
      <c r="C423" s="123" t="s">
        <v>212</v>
      </c>
      <c r="D423" s="46">
        <f aca="true" t="shared" si="194" ref="D423:K423">D424+D428</f>
        <v>46486813.32</v>
      </c>
      <c r="E423" s="46">
        <f t="shared" si="194"/>
        <v>46486813.32</v>
      </c>
      <c r="F423" s="46">
        <f t="shared" si="194"/>
        <v>40715429.54</v>
      </c>
      <c r="G423" s="46">
        <f t="shared" si="194"/>
        <v>0</v>
      </c>
      <c r="H423" s="46">
        <f t="shared" si="194"/>
        <v>0</v>
      </c>
      <c r="I423" s="46">
        <f t="shared" si="194"/>
        <v>40715429.54</v>
      </c>
      <c r="J423" s="46">
        <f>J424+J428</f>
        <v>5771383.780000001</v>
      </c>
      <c r="K423" s="46">
        <f t="shared" si="194"/>
        <v>5771383.780000001</v>
      </c>
      <c r="L423" s="37">
        <f t="shared" si="185"/>
        <v>5771383.780000001</v>
      </c>
    </row>
    <row r="424" spans="1:12" ht="24" customHeight="1">
      <c r="A424" s="127" t="s">
        <v>214</v>
      </c>
      <c r="B424" s="128"/>
      <c r="C424" s="123" t="s">
        <v>213</v>
      </c>
      <c r="D424" s="46">
        <f>D425+D426+D427</f>
        <v>9792842</v>
      </c>
      <c r="E424" s="46">
        <f aca="true" t="shared" si="195" ref="E424:K424">E425+E426+E427</f>
        <v>9792842</v>
      </c>
      <c r="F424" s="46">
        <f t="shared" si="195"/>
        <v>7463433.9399999995</v>
      </c>
      <c r="G424" s="46">
        <f t="shared" si="195"/>
        <v>0</v>
      </c>
      <c r="H424" s="46">
        <f t="shared" si="195"/>
        <v>0</v>
      </c>
      <c r="I424" s="46">
        <f t="shared" si="195"/>
        <v>7463433.9399999995</v>
      </c>
      <c r="J424" s="46">
        <f>J425+J426+J427</f>
        <v>2329408.06</v>
      </c>
      <c r="K424" s="46">
        <f t="shared" si="195"/>
        <v>2329408.06</v>
      </c>
      <c r="L424" s="37">
        <f t="shared" si="185"/>
        <v>2329408.0600000005</v>
      </c>
    </row>
    <row r="425" spans="1:12" ht="34.5" customHeight="1">
      <c r="A425" s="127" t="s">
        <v>202</v>
      </c>
      <c r="B425" s="128"/>
      <c r="C425" s="123" t="s">
        <v>211</v>
      </c>
      <c r="D425" s="46">
        <f aca="true" t="shared" si="196" ref="D425:K425">D437+D454+D457</f>
        <v>7762842</v>
      </c>
      <c r="E425" s="46">
        <f t="shared" si="196"/>
        <v>7762842</v>
      </c>
      <c r="F425" s="46">
        <f>F454+F457+F437</f>
        <v>7433433.9399999995</v>
      </c>
      <c r="G425" s="46">
        <f t="shared" si="196"/>
        <v>0</v>
      </c>
      <c r="H425" s="46">
        <f t="shared" si="196"/>
        <v>0</v>
      </c>
      <c r="I425" s="46">
        <f t="shared" si="196"/>
        <v>7433433.9399999995</v>
      </c>
      <c r="J425" s="46">
        <f t="shared" si="196"/>
        <v>329408.06000000006</v>
      </c>
      <c r="K425" s="46">
        <f t="shared" si="196"/>
        <v>329408.06000000006</v>
      </c>
      <c r="L425" s="37">
        <f t="shared" si="185"/>
        <v>329408.0600000005</v>
      </c>
    </row>
    <row r="426" spans="1:12" ht="31.5">
      <c r="A426" s="127" t="s">
        <v>202</v>
      </c>
      <c r="B426" s="128"/>
      <c r="C426" s="123" t="s">
        <v>373</v>
      </c>
      <c r="D426" s="46">
        <f>D447</f>
        <v>2000000</v>
      </c>
      <c r="E426" s="46">
        <f aca="true" t="shared" si="197" ref="E426:K426">E447</f>
        <v>2000000</v>
      </c>
      <c r="F426" s="46">
        <f t="shared" si="197"/>
        <v>0</v>
      </c>
      <c r="G426" s="46">
        <f t="shared" si="197"/>
        <v>0</v>
      </c>
      <c r="H426" s="46">
        <f t="shared" si="197"/>
        <v>0</v>
      </c>
      <c r="I426" s="46">
        <f t="shared" si="197"/>
        <v>0</v>
      </c>
      <c r="J426" s="46">
        <f t="shared" si="197"/>
        <v>2000000</v>
      </c>
      <c r="K426" s="46">
        <f t="shared" si="197"/>
        <v>2000000</v>
      </c>
      <c r="L426" s="37">
        <f t="shared" si="185"/>
        <v>2000000</v>
      </c>
    </row>
    <row r="427" spans="1:12" ht="20.25" customHeight="1">
      <c r="A427" s="127" t="s">
        <v>376</v>
      </c>
      <c r="B427" s="128"/>
      <c r="C427" s="123" t="s">
        <v>377</v>
      </c>
      <c r="D427" s="46">
        <f>D434</f>
        <v>30000</v>
      </c>
      <c r="E427" s="46">
        <f>E434</f>
        <v>30000</v>
      </c>
      <c r="F427" s="46">
        <f>F434</f>
        <v>30000</v>
      </c>
      <c r="G427" s="46">
        <f>G473</f>
        <v>0</v>
      </c>
      <c r="H427" s="46">
        <f>H473</f>
        <v>0</v>
      </c>
      <c r="I427" s="46">
        <f>I434</f>
        <v>30000</v>
      </c>
      <c r="J427" s="46">
        <f>J473</f>
        <v>0</v>
      </c>
      <c r="K427" s="46">
        <f>K473</f>
        <v>0</v>
      </c>
      <c r="L427" s="37">
        <f t="shared" si="185"/>
        <v>0</v>
      </c>
    </row>
    <row r="428" spans="1:12" ht="31.5" customHeight="1">
      <c r="A428" s="127" t="s">
        <v>218</v>
      </c>
      <c r="B428" s="128"/>
      <c r="C428" s="123" t="s">
        <v>203</v>
      </c>
      <c r="D428" s="46">
        <f>E428</f>
        <v>36693971.32</v>
      </c>
      <c r="E428" s="46">
        <f>E429+E431+E430</f>
        <v>36693971.32</v>
      </c>
      <c r="F428" s="46">
        <f aca="true" t="shared" si="198" ref="F428:K428">F429+F431+F430</f>
        <v>33251995.599999998</v>
      </c>
      <c r="G428" s="46">
        <f t="shared" si="198"/>
        <v>0</v>
      </c>
      <c r="H428" s="46">
        <f t="shared" si="198"/>
        <v>0</v>
      </c>
      <c r="I428" s="46">
        <f t="shared" si="198"/>
        <v>33251995.599999998</v>
      </c>
      <c r="J428" s="46">
        <f>J429+J431+J430</f>
        <v>3441975.7200000007</v>
      </c>
      <c r="K428" s="46">
        <f t="shared" si="198"/>
        <v>3441975.7200000007</v>
      </c>
      <c r="L428" s="37">
        <f t="shared" si="185"/>
        <v>3441975.7200000025</v>
      </c>
    </row>
    <row r="429" spans="1:12" ht="13.5" customHeight="1">
      <c r="A429" s="127" t="s">
        <v>401</v>
      </c>
      <c r="B429" s="139"/>
      <c r="C429" s="123" t="s">
        <v>558</v>
      </c>
      <c r="D429" s="46">
        <f aca="true" t="shared" si="199" ref="D429:K429">D443+D451+D459+D464+D439</f>
        <v>35860309.28</v>
      </c>
      <c r="E429" s="46">
        <f t="shared" si="199"/>
        <v>35860309.28</v>
      </c>
      <c r="F429" s="46">
        <f>F451+F459+F464</f>
        <v>32521067.169999998</v>
      </c>
      <c r="G429" s="46">
        <f t="shared" si="199"/>
        <v>0</v>
      </c>
      <c r="H429" s="46">
        <f t="shared" si="199"/>
        <v>0</v>
      </c>
      <c r="I429" s="46">
        <f t="shared" si="199"/>
        <v>32521067.169999998</v>
      </c>
      <c r="J429" s="46">
        <f>J443+J451+J459+J464+J439</f>
        <v>3339242.1100000003</v>
      </c>
      <c r="K429" s="46">
        <f t="shared" si="199"/>
        <v>3339242.1100000003</v>
      </c>
      <c r="L429" s="37">
        <f t="shared" si="185"/>
        <v>3339242.110000003</v>
      </c>
    </row>
    <row r="430" spans="1:12" ht="13.5" customHeight="1">
      <c r="A430" s="127" t="s">
        <v>401</v>
      </c>
      <c r="B430" s="139"/>
      <c r="C430" s="123" t="s">
        <v>586</v>
      </c>
      <c r="D430" s="46">
        <f>D452</f>
        <v>45745</v>
      </c>
      <c r="E430" s="46">
        <f aca="true" t="shared" si="200" ref="E430:K430">E452</f>
        <v>45745</v>
      </c>
      <c r="F430" s="46">
        <f>F452</f>
        <v>45444.3</v>
      </c>
      <c r="G430" s="46">
        <f t="shared" si="200"/>
        <v>0</v>
      </c>
      <c r="H430" s="46">
        <f t="shared" si="200"/>
        <v>0</v>
      </c>
      <c r="I430" s="46">
        <f t="shared" si="200"/>
        <v>45444.3</v>
      </c>
      <c r="J430" s="46">
        <f>J452</f>
        <v>300.6999999999971</v>
      </c>
      <c r="K430" s="46">
        <f t="shared" si="200"/>
        <v>300.6999999999971</v>
      </c>
      <c r="L430" s="37">
        <f t="shared" si="185"/>
        <v>300.6999999999971</v>
      </c>
    </row>
    <row r="431" spans="1:12" ht="31.5">
      <c r="A431" s="127" t="s">
        <v>406</v>
      </c>
      <c r="B431" s="139"/>
      <c r="C431" s="123" t="s">
        <v>557</v>
      </c>
      <c r="D431" s="46">
        <f>E431</f>
        <v>787917.04</v>
      </c>
      <c r="E431" s="46">
        <f aca="true" t="shared" si="201" ref="E431:K431">E465+E460</f>
        <v>787917.04</v>
      </c>
      <c r="F431" s="46">
        <f>F460+F465</f>
        <v>685484.13</v>
      </c>
      <c r="G431" s="46">
        <f t="shared" si="201"/>
        <v>0</v>
      </c>
      <c r="H431" s="46">
        <f t="shared" si="201"/>
        <v>0</v>
      </c>
      <c r="I431" s="46">
        <f t="shared" si="201"/>
        <v>685484.13</v>
      </c>
      <c r="J431" s="46">
        <f>J465+J460</f>
        <v>102432.90999999997</v>
      </c>
      <c r="K431" s="46">
        <f t="shared" si="201"/>
        <v>102432.90999999997</v>
      </c>
      <c r="L431" s="37">
        <f t="shared" si="185"/>
        <v>102432.91000000003</v>
      </c>
    </row>
    <row r="432" spans="1:12" ht="34.5" customHeight="1">
      <c r="A432" s="127" t="s">
        <v>293</v>
      </c>
      <c r="B432" s="139"/>
      <c r="C432" s="123" t="s">
        <v>701</v>
      </c>
      <c r="D432" s="46">
        <f aca="true" t="shared" si="202" ref="D432:F433">D433</f>
        <v>30000</v>
      </c>
      <c r="E432" s="46">
        <f t="shared" si="202"/>
        <v>30000</v>
      </c>
      <c r="F432" s="46">
        <f t="shared" si="202"/>
        <v>30000</v>
      </c>
      <c r="G432" s="46">
        <v>0</v>
      </c>
      <c r="H432" s="46">
        <v>0</v>
      </c>
      <c r="I432" s="46">
        <f>I433</f>
        <v>30000</v>
      </c>
      <c r="J432" s="46">
        <v>0</v>
      </c>
      <c r="K432" s="46">
        <v>0</v>
      </c>
      <c r="L432" s="37"/>
    </row>
    <row r="433" spans="1:12" ht="12.75">
      <c r="A433" s="58" t="s">
        <v>210</v>
      </c>
      <c r="B433" s="139"/>
      <c r="C433" s="39" t="s">
        <v>702</v>
      </c>
      <c r="D433" s="46">
        <f t="shared" si="202"/>
        <v>30000</v>
      </c>
      <c r="E433" s="46">
        <f t="shared" si="202"/>
        <v>30000</v>
      </c>
      <c r="F433" s="46">
        <f t="shared" si="202"/>
        <v>30000</v>
      </c>
      <c r="G433" s="46">
        <v>0</v>
      </c>
      <c r="H433" s="46">
        <v>0</v>
      </c>
      <c r="I433" s="46">
        <f>I434</f>
        <v>30000</v>
      </c>
      <c r="J433" s="46">
        <v>0</v>
      </c>
      <c r="K433" s="46">
        <v>0</v>
      </c>
      <c r="L433" s="37"/>
    </row>
    <row r="434" spans="1:12" ht="33.75">
      <c r="A434" s="58" t="s">
        <v>293</v>
      </c>
      <c r="B434" s="139"/>
      <c r="C434" s="208" t="s">
        <v>700</v>
      </c>
      <c r="D434" s="46">
        <f>E434</f>
        <v>30000</v>
      </c>
      <c r="E434" s="46">
        <v>30000</v>
      </c>
      <c r="F434" s="46">
        <v>30000</v>
      </c>
      <c r="G434" s="46">
        <v>0</v>
      </c>
      <c r="H434" s="46">
        <v>0</v>
      </c>
      <c r="I434" s="46">
        <v>30000</v>
      </c>
      <c r="J434" s="46">
        <v>0</v>
      </c>
      <c r="K434" s="46">
        <v>0</v>
      </c>
      <c r="L434" s="37"/>
    </row>
    <row r="435" spans="1:12" ht="21">
      <c r="A435" s="127" t="s">
        <v>324</v>
      </c>
      <c r="B435" s="136"/>
      <c r="C435" s="39" t="s">
        <v>534</v>
      </c>
      <c r="D435" s="46">
        <f aca="true" t="shared" si="203" ref="D435:K435">D436+D438</f>
        <v>583600</v>
      </c>
      <c r="E435" s="40">
        <f t="shared" si="203"/>
        <v>583600</v>
      </c>
      <c r="F435" s="40">
        <f t="shared" si="203"/>
        <v>337500</v>
      </c>
      <c r="G435" s="40">
        <f t="shared" si="203"/>
        <v>0</v>
      </c>
      <c r="H435" s="40">
        <f t="shared" si="203"/>
        <v>0</v>
      </c>
      <c r="I435" s="46">
        <f t="shared" si="203"/>
        <v>337500</v>
      </c>
      <c r="J435" s="40">
        <f t="shared" si="203"/>
        <v>246100</v>
      </c>
      <c r="K435" s="40">
        <f t="shared" si="203"/>
        <v>246100</v>
      </c>
      <c r="L435" s="37">
        <f t="shared" si="185"/>
        <v>246100</v>
      </c>
    </row>
    <row r="436" spans="1:12" ht="12.75">
      <c r="A436" s="58" t="s">
        <v>210</v>
      </c>
      <c r="B436" s="52"/>
      <c r="C436" s="39" t="s">
        <v>533</v>
      </c>
      <c r="D436" s="46">
        <f aca="true" t="shared" si="204" ref="D436:K436">D437</f>
        <v>583600</v>
      </c>
      <c r="E436" s="40">
        <f t="shared" si="204"/>
        <v>583600</v>
      </c>
      <c r="F436" s="40">
        <f t="shared" si="204"/>
        <v>337500</v>
      </c>
      <c r="G436" s="40">
        <f t="shared" si="204"/>
        <v>0</v>
      </c>
      <c r="H436" s="40">
        <f t="shared" si="204"/>
        <v>0</v>
      </c>
      <c r="I436" s="46">
        <f t="shared" si="204"/>
        <v>337500</v>
      </c>
      <c r="J436" s="40">
        <f t="shared" si="204"/>
        <v>246100</v>
      </c>
      <c r="K436" s="40">
        <f t="shared" si="204"/>
        <v>246100</v>
      </c>
      <c r="L436" s="37">
        <f t="shared" si="185"/>
        <v>246100</v>
      </c>
    </row>
    <row r="437" spans="1:12" ht="33" customHeight="1">
      <c r="A437" s="58" t="s">
        <v>202</v>
      </c>
      <c r="B437" s="52"/>
      <c r="C437" s="55" t="s">
        <v>535</v>
      </c>
      <c r="D437" s="113">
        <f>E437</f>
        <v>583600</v>
      </c>
      <c r="E437" s="56">
        <v>583600</v>
      </c>
      <c r="F437" s="56">
        <v>337500</v>
      </c>
      <c r="G437" s="56">
        <v>0</v>
      </c>
      <c r="H437" s="56">
        <v>0</v>
      </c>
      <c r="I437" s="113">
        <f>F437</f>
        <v>337500</v>
      </c>
      <c r="J437" s="56">
        <f>D437-I437</f>
        <v>246100</v>
      </c>
      <c r="K437" s="56">
        <f>E437-I437</f>
        <v>246100</v>
      </c>
      <c r="L437" s="37">
        <f t="shared" si="185"/>
        <v>246100</v>
      </c>
    </row>
    <row r="438" spans="1:12" ht="0.75" customHeight="1" hidden="1">
      <c r="A438" s="58" t="s">
        <v>218</v>
      </c>
      <c r="B438" s="52"/>
      <c r="C438" s="39" t="s">
        <v>342</v>
      </c>
      <c r="D438" s="46">
        <f>E438</f>
        <v>0</v>
      </c>
      <c r="E438" s="40">
        <f>E439</f>
        <v>0</v>
      </c>
      <c r="F438" s="40">
        <f aca="true" t="shared" si="205" ref="F438:K438">F439</f>
        <v>0</v>
      </c>
      <c r="G438" s="40">
        <f t="shared" si="205"/>
        <v>0</v>
      </c>
      <c r="H438" s="40">
        <f t="shared" si="205"/>
        <v>0</v>
      </c>
      <c r="I438" s="40">
        <f t="shared" si="205"/>
        <v>0</v>
      </c>
      <c r="J438" s="40">
        <f t="shared" si="205"/>
        <v>0</v>
      </c>
      <c r="K438" s="40">
        <f t="shared" si="205"/>
        <v>0</v>
      </c>
      <c r="L438" s="37">
        <f t="shared" si="185"/>
        <v>0</v>
      </c>
    </row>
    <row r="439" spans="1:12" ht="12.75" hidden="1">
      <c r="A439" s="58" t="s">
        <v>177</v>
      </c>
      <c r="B439" s="52"/>
      <c r="C439" s="39" t="s">
        <v>341</v>
      </c>
      <c r="D439" s="46">
        <f>E439</f>
        <v>0</v>
      </c>
      <c r="E439" s="40"/>
      <c r="F439" s="40"/>
      <c r="G439" s="40">
        <v>0</v>
      </c>
      <c r="H439" s="40">
        <v>0</v>
      </c>
      <c r="I439" s="46">
        <f>H439</f>
        <v>0</v>
      </c>
      <c r="J439" s="40">
        <f>D439-I439</f>
        <v>0</v>
      </c>
      <c r="K439" s="40">
        <f>E439-I439</f>
        <v>0</v>
      </c>
      <c r="L439" s="37">
        <f t="shared" si="185"/>
        <v>0</v>
      </c>
    </row>
    <row r="440" spans="1:12" ht="12.75" hidden="1">
      <c r="A440" s="58"/>
      <c r="B440" s="52"/>
      <c r="C440" s="39"/>
      <c r="D440" s="46"/>
      <c r="E440" s="40"/>
      <c r="F440" s="40"/>
      <c r="G440" s="40"/>
      <c r="H440" s="40"/>
      <c r="I440" s="46"/>
      <c r="J440" s="40"/>
      <c r="K440" s="40"/>
      <c r="L440" s="37">
        <f t="shared" si="185"/>
        <v>0</v>
      </c>
    </row>
    <row r="441" spans="1:12" ht="52.5" hidden="1">
      <c r="A441" s="127" t="s">
        <v>278</v>
      </c>
      <c r="B441" s="136"/>
      <c r="C441" s="39" t="s">
        <v>272</v>
      </c>
      <c r="D441" s="46">
        <f aca="true" t="shared" si="206" ref="D441:K442">D442</f>
        <v>0</v>
      </c>
      <c r="E441" s="40">
        <f t="shared" si="206"/>
        <v>0</v>
      </c>
      <c r="F441" s="40">
        <f t="shared" si="206"/>
        <v>0</v>
      </c>
      <c r="G441" s="40">
        <f t="shared" si="206"/>
        <v>0</v>
      </c>
      <c r="H441" s="40">
        <f t="shared" si="206"/>
        <v>0</v>
      </c>
      <c r="I441" s="46">
        <f t="shared" si="206"/>
        <v>0</v>
      </c>
      <c r="J441" s="40">
        <f t="shared" si="206"/>
        <v>0</v>
      </c>
      <c r="K441" s="40">
        <f t="shared" si="206"/>
        <v>0</v>
      </c>
      <c r="L441" s="37">
        <f t="shared" si="185"/>
        <v>0</v>
      </c>
    </row>
    <row r="442" spans="1:12" ht="22.5" hidden="1">
      <c r="A442" s="58" t="s">
        <v>218</v>
      </c>
      <c r="B442" s="52"/>
      <c r="C442" s="39" t="s">
        <v>271</v>
      </c>
      <c r="D442" s="46">
        <f>E442</f>
        <v>0</v>
      </c>
      <c r="E442" s="40">
        <f t="shared" si="206"/>
        <v>0</v>
      </c>
      <c r="F442" s="40">
        <f t="shared" si="206"/>
        <v>0</v>
      </c>
      <c r="G442" s="40">
        <f t="shared" si="206"/>
        <v>0</v>
      </c>
      <c r="H442" s="40">
        <f t="shared" si="206"/>
        <v>0</v>
      </c>
      <c r="I442" s="46">
        <f t="shared" si="206"/>
        <v>0</v>
      </c>
      <c r="J442" s="40">
        <f t="shared" si="206"/>
        <v>0</v>
      </c>
      <c r="K442" s="40">
        <f t="shared" si="206"/>
        <v>0</v>
      </c>
      <c r="L442" s="37">
        <f t="shared" si="185"/>
        <v>0</v>
      </c>
    </row>
    <row r="443" spans="1:12" ht="12.75" hidden="1">
      <c r="A443" s="58" t="s">
        <v>177</v>
      </c>
      <c r="B443" s="52"/>
      <c r="C443" s="39" t="s">
        <v>270</v>
      </c>
      <c r="D443" s="46">
        <f>E443</f>
        <v>0</v>
      </c>
      <c r="E443" s="40">
        <v>0</v>
      </c>
      <c r="F443" s="40">
        <v>0</v>
      </c>
      <c r="G443" s="40">
        <v>0</v>
      </c>
      <c r="H443" s="40">
        <v>0</v>
      </c>
      <c r="I443" s="46">
        <f>F443</f>
        <v>0</v>
      </c>
      <c r="J443" s="40">
        <f>D443-I443</f>
        <v>0</v>
      </c>
      <c r="K443" s="40">
        <f>E443-I443</f>
        <v>0</v>
      </c>
      <c r="L443" s="37">
        <f t="shared" si="185"/>
        <v>0</v>
      </c>
    </row>
    <row r="444" spans="1:12" s="44" customFormat="1" ht="12.75" hidden="1">
      <c r="A444" s="58"/>
      <c r="B444" s="52"/>
      <c r="C444" s="39"/>
      <c r="D444" s="46"/>
      <c r="E444" s="40"/>
      <c r="F444" s="40"/>
      <c r="G444" s="40"/>
      <c r="H444" s="40"/>
      <c r="I444" s="46"/>
      <c r="J444" s="40"/>
      <c r="K444" s="40"/>
      <c r="L444" s="37">
        <f t="shared" si="185"/>
        <v>0</v>
      </c>
    </row>
    <row r="445" spans="1:12" ht="43.5" customHeight="1">
      <c r="A445" s="134" t="s">
        <v>647</v>
      </c>
      <c r="B445" s="138"/>
      <c r="C445" s="39" t="s">
        <v>648</v>
      </c>
      <c r="D445" s="46">
        <f>D446</f>
        <v>2000000</v>
      </c>
      <c r="E445" s="40">
        <f>E446</f>
        <v>2000000</v>
      </c>
      <c r="F445" s="40">
        <f aca="true" t="shared" si="207" ref="F445:K446">F446</f>
        <v>0</v>
      </c>
      <c r="G445" s="40">
        <f t="shared" si="207"/>
        <v>0</v>
      </c>
      <c r="H445" s="40">
        <f t="shared" si="207"/>
        <v>0</v>
      </c>
      <c r="I445" s="46">
        <f t="shared" si="207"/>
        <v>0</v>
      </c>
      <c r="J445" s="40">
        <f t="shared" si="207"/>
        <v>2000000</v>
      </c>
      <c r="K445" s="40">
        <f t="shared" si="207"/>
        <v>2000000</v>
      </c>
      <c r="L445" s="37">
        <f t="shared" si="185"/>
        <v>2000000</v>
      </c>
    </row>
    <row r="446" spans="1:12" ht="12.75" customHeight="1">
      <c r="A446" s="58" t="s">
        <v>210</v>
      </c>
      <c r="B446" s="53"/>
      <c r="C446" s="39" t="s">
        <v>656</v>
      </c>
      <c r="D446" s="46">
        <f>D447</f>
        <v>2000000</v>
      </c>
      <c r="E446" s="40">
        <f>E447</f>
        <v>2000000</v>
      </c>
      <c r="F446" s="40">
        <f t="shared" si="207"/>
        <v>0</v>
      </c>
      <c r="G446" s="40">
        <f t="shared" si="207"/>
        <v>0</v>
      </c>
      <c r="H446" s="40">
        <f t="shared" si="207"/>
        <v>0</v>
      </c>
      <c r="I446" s="46">
        <f t="shared" si="207"/>
        <v>0</v>
      </c>
      <c r="J446" s="40">
        <f t="shared" si="207"/>
        <v>2000000</v>
      </c>
      <c r="K446" s="40">
        <f>K447</f>
        <v>2000000</v>
      </c>
      <c r="L446" s="37">
        <f t="shared" si="185"/>
        <v>2000000</v>
      </c>
    </row>
    <row r="447" spans="1:12" ht="13.5" customHeight="1">
      <c r="A447" s="58" t="s">
        <v>202</v>
      </c>
      <c r="B447" s="53"/>
      <c r="C447" s="39" t="s">
        <v>657</v>
      </c>
      <c r="D447" s="46">
        <f>E447</f>
        <v>2000000</v>
      </c>
      <c r="E447" s="40">
        <v>2000000</v>
      </c>
      <c r="F447" s="56">
        <v>0</v>
      </c>
      <c r="G447" s="40">
        <v>0</v>
      </c>
      <c r="H447" s="40">
        <v>0</v>
      </c>
      <c r="I447" s="46">
        <f>F447</f>
        <v>0</v>
      </c>
      <c r="J447" s="40">
        <f>D447-I447</f>
        <v>2000000</v>
      </c>
      <c r="K447" s="40">
        <f>E447-I447</f>
        <v>2000000</v>
      </c>
      <c r="L447" s="37">
        <f t="shared" si="185"/>
        <v>2000000</v>
      </c>
    </row>
    <row r="448" spans="1:12" ht="12.75" hidden="1">
      <c r="A448" s="58"/>
      <c r="B448" s="52"/>
      <c r="C448" s="39"/>
      <c r="D448" s="46"/>
      <c r="E448" s="40"/>
      <c r="F448" s="40"/>
      <c r="G448" s="40"/>
      <c r="H448" s="40"/>
      <c r="I448" s="46"/>
      <c r="J448" s="40"/>
      <c r="K448" s="40"/>
      <c r="L448" s="37">
        <f t="shared" si="185"/>
        <v>0</v>
      </c>
    </row>
    <row r="449" spans="1:12" ht="63" customHeight="1">
      <c r="A449" s="127" t="s">
        <v>109</v>
      </c>
      <c r="B449" s="136"/>
      <c r="C449" s="125" t="s">
        <v>536</v>
      </c>
      <c r="D449" s="113">
        <f aca="true" t="shared" si="208" ref="D449:K449">D450+D453</f>
        <v>11232000</v>
      </c>
      <c r="E449" s="113">
        <f t="shared" si="208"/>
        <v>11232000</v>
      </c>
      <c r="F449" s="113">
        <f>F450+F453</f>
        <v>10686336.7</v>
      </c>
      <c r="G449" s="113">
        <f t="shared" si="208"/>
        <v>0</v>
      </c>
      <c r="H449" s="113">
        <f t="shared" si="208"/>
        <v>0</v>
      </c>
      <c r="I449" s="113">
        <f t="shared" si="208"/>
        <v>10686336.7</v>
      </c>
      <c r="J449" s="113">
        <f>J450+J453</f>
        <v>545663.3</v>
      </c>
      <c r="K449" s="113">
        <f t="shared" si="208"/>
        <v>545663.3</v>
      </c>
      <c r="L449" s="37">
        <f t="shared" si="185"/>
        <v>545663.3000000007</v>
      </c>
    </row>
    <row r="450" spans="1:12" ht="24" customHeight="1">
      <c r="A450" s="58" t="s">
        <v>218</v>
      </c>
      <c r="B450" s="52"/>
      <c r="C450" s="39" t="s">
        <v>537</v>
      </c>
      <c r="D450" s="46">
        <f>D451+D452</f>
        <v>7412261</v>
      </c>
      <c r="E450" s="46">
        <f aca="true" t="shared" si="209" ref="E450:K450">E451+E452</f>
        <v>7412261</v>
      </c>
      <c r="F450" s="46">
        <f t="shared" si="209"/>
        <v>6942682.76</v>
      </c>
      <c r="G450" s="46">
        <f t="shared" si="209"/>
        <v>0</v>
      </c>
      <c r="H450" s="46">
        <f t="shared" si="209"/>
        <v>0</v>
      </c>
      <c r="I450" s="46">
        <f t="shared" si="209"/>
        <v>6942682.76</v>
      </c>
      <c r="J450" s="46">
        <f>J451+J452</f>
        <v>469578.24000000005</v>
      </c>
      <c r="K450" s="46">
        <f t="shared" si="209"/>
        <v>469578.24000000005</v>
      </c>
      <c r="L450" s="37">
        <f t="shared" si="185"/>
        <v>469578.2400000002</v>
      </c>
    </row>
    <row r="451" spans="1:12" ht="18" customHeight="1">
      <c r="A451" s="58" t="s">
        <v>401</v>
      </c>
      <c r="B451" s="52"/>
      <c r="C451" s="39" t="s">
        <v>540</v>
      </c>
      <c r="D451" s="46">
        <f>E451</f>
        <v>7366516</v>
      </c>
      <c r="E451" s="40">
        <v>7366516</v>
      </c>
      <c r="F451" s="40">
        <v>6897238.46</v>
      </c>
      <c r="G451" s="40">
        <v>0</v>
      </c>
      <c r="H451" s="40">
        <v>0</v>
      </c>
      <c r="I451" s="46">
        <v>6897238.46</v>
      </c>
      <c r="J451" s="40">
        <f>D451-I451</f>
        <v>469277.54000000004</v>
      </c>
      <c r="K451" s="40">
        <f>E451-I451</f>
        <v>469277.54000000004</v>
      </c>
      <c r="L451" s="37">
        <f t="shared" si="185"/>
        <v>469277.54000000004</v>
      </c>
    </row>
    <row r="452" spans="1:12" ht="18" customHeight="1">
      <c r="A452" s="58" t="s">
        <v>401</v>
      </c>
      <c r="B452" s="52"/>
      <c r="C452" s="39" t="s">
        <v>582</v>
      </c>
      <c r="D452" s="40">
        <f>E452</f>
        <v>45745</v>
      </c>
      <c r="E452" s="40">
        <v>45745</v>
      </c>
      <c r="F452" s="40">
        <v>45444.3</v>
      </c>
      <c r="G452" s="40">
        <v>0</v>
      </c>
      <c r="H452" s="40">
        <v>0</v>
      </c>
      <c r="I452" s="40">
        <v>45444.3</v>
      </c>
      <c r="J452" s="40">
        <f>D452-I452</f>
        <v>300.6999999999971</v>
      </c>
      <c r="K452" s="40">
        <f>E452-I452</f>
        <v>300.6999999999971</v>
      </c>
      <c r="L452" s="37">
        <f t="shared" si="185"/>
        <v>300.6999999999971</v>
      </c>
    </row>
    <row r="453" spans="1:12" ht="15" customHeight="1">
      <c r="A453" s="58" t="s">
        <v>210</v>
      </c>
      <c r="B453" s="52"/>
      <c r="C453" s="39" t="s">
        <v>538</v>
      </c>
      <c r="D453" s="46">
        <f>E453</f>
        <v>3819739</v>
      </c>
      <c r="E453" s="40">
        <f>E454</f>
        <v>3819739</v>
      </c>
      <c r="F453" s="40">
        <f>F454</f>
        <v>3743653.94</v>
      </c>
      <c r="G453" s="40">
        <v>0</v>
      </c>
      <c r="H453" s="40">
        <v>0</v>
      </c>
      <c r="I453" s="46">
        <f>I454</f>
        <v>3743653.94</v>
      </c>
      <c r="J453" s="40">
        <f>D453-I453</f>
        <v>76085.06000000006</v>
      </c>
      <c r="K453" s="40">
        <f>E453-I453</f>
        <v>76085.06000000006</v>
      </c>
      <c r="L453" s="37">
        <f t="shared" si="185"/>
        <v>76085.06000000006</v>
      </c>
    </row>
    <row r="454" spans="1:12" ht="33.75" customHeight="1">
      <c r="A454" s="58" t="s">
        <v>202</v>
      </c>
      <c r="B454" s="52"/>
      <c r="C454" s="39" t="s">
        <v>539</v>
      </c>
      <c r="D454" s="46">
        <f>E454</f>
        <v>3819739</v>
      </c>
      <c r="E454" s="40">
        <v>3819739</v>
      </c>
      <c r="F454" s="40">
        <v>3743653.94</v>
      </c>
      <c r="G454" s="40">
        <v>0</v>
      </c>
      <c r="H454" s="40">
        <v>0</v>
      </c>
      <c r="I454" s="46">
        <v>3743653.94</v>
      </c>
      <c r="J454" s="40">
        <f>D454-I454</f>
        <v>76085.06000000006</v>
      </c>
      <c r="K454" s="40">
        <f>E454-I454</f>
        <v>76085.06000000006</v>
      </c>
      <c r="L454" s="37">
        <f t="shared" si="185"/>
        <v>76085.06000000006</v>
      </c>
    </row>
    <row r="455" spans="1:12" ht="24.75" customHeight="1">
      <c r="A455" s="127" t="s">
        <v>110</v>
      </c>
      <c r="B455" s="136"/>
      <c r="C455" s="125" t="s">
        <v>335</v>
      </c>
      <c r="D455" s="113">
        <f aca="true" t="shared" si="210" ref="D455:D460">E455</f>
        <v>18476813.32</v>
      </c>
      <c r="E455" s="113">
        <f>E458+E456</f>
        <v>18476813.32</v>
      </c>
      <c r="F455" s="113">
        <f aca="true" t="shared" si="211" ref="F455:K455">F458+F456</f>
        <v>17340214.36</v>
      </c>
      <c r="G455" s="113">
        <f t="shared" si="211"/>
        <v>0</v>
      </c>
      <c r="H455" s="113">
        <f t="shared" si="211"/>
        <v>0</v>
      </c>
      <c r="I455" s="113">
        <f t="shared" si="211"/>
        <v>17340214.36</v>
      </c>
      <c r="J455" s="113">
        <f>J458+J456</f>
        <v>1136598.9599999997</v>
      </c>
      <c r="K455" s="113">
        <f t="shared" si="211"/>
        <v>1136598.9599999997</v>
      </c>
      <c r="L455" s="37">
        <f t="shared" si="185"/>
        <v>1136598.960000001</v>
      </c>
    </row>
    <row r="456" spans="1:12" ht="15.75" customHeight="1">
      <c r="A456" s="58" t="s">
        <v>210</v>
      </c>
      <c r="B456" s="52"/>
      <c r="C456" s="39" t="s">
        <v>334</v>
      </c>
      <c r="D456" s="46">
        <f t="shared" si="210"/>
        <v>3359503</v>
      </c>
      <c r="E456" s="40">
        <f>E457</f>
        <v>3359503</v>
      </c>
      <c r="F456" s="40">
        <f aca="true" t="shared" si="212" ref="F456:K456">F457</f>
        <v>3352280</v>
      </c>
      <c r="G456" s="40">
        <f t="shared" si="212"/>
        <v>0</v>
      </c>
      <c r="H456" s="40">
        <f t="shared" si="212"/>
        <v>0</v>
      </c>
      <c r="I456" s="46">
        <f t="shared" si="212"/>
        <v>3352280</v>
      </c>
      <c r="J456" s="40">
        <f t="shared" si="212"/>
        <v>7223</v>
      </c>
      <c r="K456" s="40">
        <f t="shared" si="212"/>
        <v>7223</v>
      </c>
      <c r="L456" s="37">
        <f t="shared" si="185"/>
        <v>7223</v>
      </c>
    </row>
    <row r="457" spans="1:12" ht="24.75" customHeight="1">
      <c r="A457" s="58" t="s">
        <v>202</v>
      </c>
      <c r="B457" s="52"/>
      <c r="C457" s="39" t="s">
        <v>333</v>
      </c>
      <c r="D457" s="46">
        <f t="shared" si="210"/>
        <v>3359503</v>
      </c>
      <c r="E457" s="40">
        <v>3359503</v>
      </c>
      <c r="F457" s="40">
        <v>3352280</v>
      </c>
      <c r="G457" s="40">
        <v>0</v>
      </c>
      <c r="H457" s="40">
        <v>0</v>
      </c>
      <c r="I457" s="46">
        <f>F457</f>
        <v>3352280</v>
      </c>
      <c r="J457" s="40">
        <f>D457-I457</f>
        <v>7223</v>
      </c>
      <c r="K457" s="40">
        <f>E457-I457</f>
        <v>7223</v>
      </c>
      <c r="L457" s="37">
        <f t="shared" si="185"/>
        <v>7223</v>
      </c>
    </row>
    <row r="458" spans="1:12" ht="25.5" customHeight="1">
      <c r="A458" s="58" t="s">
        <v>218</v>
      </c>
      <c r="B458" s="52"/>
      <c r="C458" s="39" t="s">
        <v>342</v>
      </c>
      <c r="D458" s="46">
        <f t="shared" si="210"/>
        <v>15117310.319999998</v>
      </c>
      <c r="E458" s="40">
        <f>E459+E460</f>
        <v>15117310.319999998</v>
      </c>
      <c r="F458" s="40">
        <f aca="true" t="shared" si="213" ref="F458:K458">F459+F460</f>
        <v>13987934.36</v>
      </c>
      <c r="G458" s="40">
        <f t="shared" si="213"/>
        <v>0</v>
      </c>
      <c r="H458" s="40">
        <f t="shared" si="213"/>
        <v>0</v>
      </c>
      <c r="I458" s="46">
        <f t="shared" si="213"/>
        <v>13987934.36</v>
      </c>
      <c r="J458" s="40">
        <f>J459+J460</f>
        <v>1129375.9599999997</v>
      </c>
      <c r="K458" s="40">
        <f t="shared" si="213"/>
        <v>1129375.9599999997</v>
      </c>
      <c r="L458" s="37">
        <f t="shared" si="185"/>
        <v>1129375.959999999</v>
      </c>
    </row>
    <row r="459" spans="1:12" ht="12.75">
      <c r="A459" s="58" t="s">
        <v>401</v>
      </c>
      <c r="B459" s="52"/>
      <c r="C459" s="39" t="s">
        <v>545</v>
      </c>
      <c r="D459" s="46">
        <f t="shared" si="210"/>
        <v>14741440.28</v>
      </c>
      <c r="E459" s="40">
        <v>14741440.28</v>
      </c>
      <c r="F459" s="40">
        <v>13688288.35</v>
      </c>
      <c r="G459" s="40">
        <v>0</v>
      </c>
      <c r="H459" s="40">
        <v>0</v>
      </c>
      <c r="I459" s="46">
        <v>13688288.35</v>
      </c>
      <c r="J459" s="40">
        <f>D459-I459</f>
        <v>1053151.9299999997</v>
      </c>
      <c r="K459" s="40">
        <f>E459-I459</f>
        <v>1053151.9299999997</v>
      </c>
      <c r="L459" s="37">
        <f t="shared" si="185"/>
        <v>1053151.9299999997</v>
      </c>
    </row>
    <row r="460" spans="1:12" ht="22.5">
      <c r="A460" s="58" t="s">
        <v>406</v>
      </c>
      <c r="B460" s="52"/>
      <c r="C460" s="55" t="s">
        <v>546</v>
      </c>
      <c r="D460" s="113">
        <f t="shared" si="210"/>
        <v>375870.04</v>
      </c>
      <c r="E460" s="56">
        <v>375870.04</v>
      </c>
      <c r="F460" s="56">
        <v>299646.01</v>
      </c>
      <c r="G460" s="56">
        <v>0</v>
      </c>
      <c r="H460" s="56">
        <v>0</v>
      </c>
      <c r="I460" s="113">
        <f>F460</f>
        <v>299646.01</v>
      </c>
      <c r="J460" s="56">
        <f>D460-I460</f>
        <v>76224.02999999997</v>
      </c>
      <c r="K460" s="56">
        <f>E460-I460</f>
        <v>76224.02999999997</v>
      </c>
      <c r="L460" s="37">
        <f t="shared" si="185"/>
        <v>76224.02999999997</v>
      </c>
    </row>
    <row r="461" spans="1:12" ht="0.75" customHeight="1" hidden="1">
      <c r="A461" s="58"/>
      <c r="B461" s="52"/>
      <c r="C461" s="39"/>
      <c r="D461" s="46"/>
      <c r="E461" s="40"/>
      <c r="F461" s="40"/>
      <c r="G461" s="40"/>
      <c r="H461" s="40"/>
      <c r="I461" s="46"/>
      <c r="J461" s="40"/>
      <c r="K461" s="40"/>
      <c r="L461" s="37">
        <f t="shared" si="185"/>
        <v>0</v>
      </c>
    </row>
    <row r="462" spans="1:12" ht="24" customHeight="1">
      <c r="A462" s="134" t="s">
        <v>347</v>
      </c>
      <c r="B462" s="138"/>
      <c r="C462" s="125" t="s">
        <v>547</v>
      </c>
      <c r="D462" s="113">
        <f>D463</f>
        <v>14164400</v>
      </c>
      <c r="E462" s="113">
        <f>E463</f>
        <v>14164400</v>
      </c>
      <c r="F462" s="113">
        <f aca="true" t="shared" si="214" ref="F462:K462">F463</f>
        <v>12321378.479999999</v>
      </c>
      <c r="G462" s="113">
        <f t="shared" si="214"/>
        <v>0</v>
      </c>
      <c r="H462" s="113">
        <f t="shared" si="214"/>
        <v>0</v>
      </c>
      <c r="I462" s="113">
        <f t="shared" si="214"/>
        <v>12321378.479999999</v>
      </c>
      <c r="J462" s="113">
        <f>J463</f>
        <v>1843021.5200000005</v>
      </c>
      <c r="K462" s="113">
        <f t="shared" si="214"/>
        <v>1843021.5200000005</v>
      </c>
      <c r="L462" s="37">
        <f t="shared" si="185"/>
        <v>1843021.5200000014</v>
      </c>
    </row>
    <row r="463" spans="1:12" ht="24.75" customHeight="1">
      <c r="A463" s="58" t="s">
        <v>218</v>
      </c>
      <c r="B463" s="53"/>
      <c r="C463" s="39" t="s">
        <v>548</v>
      </c>
      <c r="D463" s="46">
        <f>D464+D465</f>
        <v>14164400</v>
      </c>
      <c r="E463" s="40">
        <f aca="true" t="shared" si="215" ref="E463:K463">E464+E465</f>
        <v>14164400</v>
      </c>
      <c r="F463" s="40">
        <f t="shared" si="215"/>
        <v>12321378.479999999</v>
      </c>
      <c r="G463" s="40">
        <f t="shared" si="215"/>
        <v>0</v>
      </c>
      <c r="H463" s="40">
        <f t="shared" si="215"/>
        <v>0</v>
      </c>
      <c r="I463" s="46">
        <f t="shared" si="215"/>
        <v>12321378.479999999</v>
      </c>
      <c r="J463" s="40">
        <f t="shared" si="215"/>
        <v>1843021.5200000005</v>
      </c>
      <c r="K463" s="40">
        <f t="shared" si="215"/>
        <v>1843021.5200000005</v>
      </c>
      <c r="L463" s="37">
        <f t="shared" si="185"/>
        <v>1843021.5200000014</v>
      </c>
    </row>
    <row r="464" spans="1:12" ht="12.75">
      <c r="A464" s="58" t="s">
        <v>177</v>
      </c>
      <c r="B464" s="53"/>
      <c r="C464" s="39" t="s">
        <v>549</v>
      </c>
      <c r="D464" s="46">
        <f>E464</f>
        <v>13752353</v>
      </c>
      <c r="E464" s="40">
        <v>13752353</v>
      </c>
      <c r="F464" s="40">
        <v>11935540.36</v>
      </c>
      <c r="G464" s="40">
        <v>0</v>
      </c>
      <c r="H464" s="40">
        <v>0</v>
      </c>
      <c r="I464" s="46">
        <v>11935540.36</v>
      </c>
      <c r="J464" s="40">
        <f>D464-I464</f>
        <v>1816812.6400000006</v>
      </c>
      <c r="K464" s="40">
        <f>E464-I464</f>
        <v>1816812.6400000006</v>
      </c>
      <c r="L464" s="37">
        <f t="shared" si="185"/>
        <v>1816812.6400000006</v>
      </c>
    </row>
    <row r="465" spans="1:12" ht="22.5">
      <c r="A465" s="58" t="s">
        <v>406</v>
      </c>
      <c r="B465" s="53"/>
      <c r="C465" s="39" t="s">
        <v>550</v>
      </c>
      <c r="D465" s="46">
        <f>E465</f>
        <v>412047</v>
      </c>
      <c r="E465" s="40">
        <v>412047</v>
      </c>
      <c r="F465" s="40">
        <v>385838.12</v>
      </c>
      <c r="G465" s="40">
        <v>0</v>
      </c>
      <c r="H465" s="40">
        <v>0</v>
      </c>
      <c r="I465" s="46">
        <f>F465</f>
        <v>385838.12</v>
      </c>
      <c r="J465" s="40">
        <f>D465-I465</f>
        <v>26208.880000000005</v>
      </c>
      <c r="K465" s="40">
        <f>E465-I465</f>
        <v>26208.880000000005</v>
      </c>
      <c r="L465" s="37">
        <f t="shared" si="185"/>
        <v>26208.880000000005</v>
      </c>
    </row>
    <row r="466" spans="1:12" ht="0.75" customHeight="1" hidden="1">
      <c r="A466" s="58"/>
      <c r="B466" s="53"/>
      <c r="C466" s="39"/>
      <c r="D466" s="46"/>
      <c r="E466" s="40"/>
      <c r="F466" s="40"/>
      <c r="G466" s="40"/>
      <c r="H466" s="40"/>
      <c r="I466" s="46"/>
      <c r="J466" s="40"/>
      <c r="K466" s="40"/>
      <c r="L466" s="37">
        <f t="shared" si="185"/>
        <v>0</v>
      </c>
    </row>
    <row r="467" spans="1:12" ht="52.5" hidden="1">
      <c r="A467" s="127" t="s">
        <v>369</v>
      </c>
      <c r="B467" s="136"/>
      <c r="C467" s="125" t="s">
        <v>370</v>
      </c>
      <c r="D467" s="113">
        <f>E467</f>
        <v>0</v>
      </c>
      <c r="E467" s="113">
        <f>E468</f>
        <v>0</v>
      </c>
      <c r="F467" s="113">
        <f aca="true" t="shared" si="216" ref="F467:K467">F468</f>
        <v>0</v>
      </c>
      <c r="G467" s="113">
        <f t="shared" si="216"/>
        <v>0</v>
      </c>
      <c r="H467" s="113">
        <f t="shared" si="216"/>
        <v>0</v>
      </c>
      <c r="I467" s="113">
        <f t="shared" si="216"/>
        <v>0</v>
      </c>
      <c r="J467" s="113">
        <f t="shared" si="216"/>
        <v>0</v>
      </c>
      <c r="K467" s="113">
        <f t="shared" si="216"/>
        <v>0</v>
      </c>
      <c r="L467" s="37">
        <f t="shared" si="185"/>
        <v>0</v>
      </c>
    </row>
    <row r="468" spans="1:12" ht="12.75" hidden="1">
      <c r="A468" s="58" t="s">
        <v>210</v>
      </c>
      <c r="B468" s="52"/>
      <c r="C468" s="39" t="s">
        <v>371</v>
      </c>
      <c r="D468" s="46">
        <f>E468</f>
        <v>0</v>
      </c>
      <c r="E468" s="40">
        <f>E469</f>
        <v>0</v>
      </c>
      <c r="F468" s="40">
        <f aca="true" t="shared" si="217" ref="F468:K468">F469</f>
        <v>0</v>
      </c>
      <c r="G468" s="40">
        <f t="shared" si="217"/>
        <v>0</v>
      </c>
      <c r="H468" s="40">
        <f t="shared" si="217"/>
        <v>0</v>
      </c>
      <c r="I468" s="46">
        <f t="shared" si="217"/>
        <v>0</v>
      </c>
      <c r="J468" s="40">
        <f t="shared" si="217"/>
        <v>0</v>
      </c>
      <c r="K468" s="40">
        <f t="shared" si="217"/>
        <v>0</v>
      </c>
      <c r="L468" s="37">
        <f t="shared" si="185"/>
        <v>0</v>
      </c>
    </row>
    <row r="469" spans="1:12" ht="33.75" hidden="1">
      <c r="A469" s="58" t="s">
        <v>202</v>
      </c>
      <c r="B469" s="52"/>
      <c r="C469" s="55" t="s">
        <v>372</v>
      </c>
      <c r="D469" s="113">
        <f>E469</f>
        <v>0</v>
      </c>
      <c r="E469" s="56"/>
      <c r="F469" s="56"/>
      <c r="G469" s="56">
        <v>0</v>
      </c>
      <c r="H469" s="56">
        <v>0</v>
      </c>
      <c r="I469" s="113">
        <f>F469</f>
        <v>0</v>
      </c>
      <c r="J469" s="56">
        <f>D469-I469</f>
        <v>0</v>
      </c>
      <c r="K469" s="56">
        <f>E469-I469</f>
        <v>0</v>
      </c>
      <c r="L469" s="37">
        <f t="shared" si="185"/>
        <v>0</v>
      </c>
    </row>
    <row r="470" spans="1:12" ht="12.75" hidden="1">
      <c r="A470" s="58"/>
      <c r="B470" s="52"/>
      <c r="C470" s="39"/>
      <c r="D470" s="46"/>
      <c r="E470" s="40"/>
      <c r="F470" s="40"/>
      <c r="G470" s="40"/>
      <c r="H470" s="40"/>
      <c r="I470" s="46"/>
      <c r="J470" s="40"/>
      <c r="K470" s="40"/>
      <c r="L470" s="37">
        <f t="shared" si="185"/>
        <v>0</v>
      </c>
    </row>
    <row r="471" spans="1:12" ht="31.5" hidden="1">
      <c r="A471" s="134" t="s">
        <v>293</v>
      </c>
      <c r="B471" s="138"/>
      <c r="C471" s="55" t="s">
        <v>301</v>
      </c>
      <c r="D471" s="46">
        <f>D472</f>
        <v>0</v>
      </c>
      <c r="E471" s="40">
        <f>E472</f>
        <v>0</v>
      </c>
      <c r="F471" s="40">
        <f aca="true" t="shared" si="218" ref="F471:K472">F472</f>
        <v>0</v>
      </c>
      <c r="G471" s="40">
        <f t="shared" si="218"/>
        <v>0</v>
      </c>
      <c r="H471" s="40">
        <f t="shared" si="218"/>
        <v>0</v>
      </c>
      <c r="I471" s="46">
        <f t="shared" si="218"/>
        <v>0</v>
      </c>
      <c r="J471" s="40">
        <f t="shared" si="218"/>
        <v>0</v>
      </c>
      <c r="K471" s="40">
        <f t="shared" si="218"/>
        <v>0</v>
      </c>
      <c r="L471" s="37">
        <f t="shared" si="185"/>
        <v>0</v>
      </c>
    </row>
    <row r="472" spans="1:12" ht="12.75" hidden="1">
      <c r="A472" s="58" t="s">
        <v>210</v>
      </c>
      <c r="B472" s="53"/>
      <c r="C472" s="55" t="s">
        <v>300</v>
      </c>
      <c r="D472" s="46">
        <f>D473</f>
        <v>0</v>
      </c>
      <c r="E472" s="40">
        <f>E473</f>
        <v>0</v>
      </c>
      <c r="F472" s="40">
        <f t="shared" si="218"/>
        <v>0</v>
      </c>
      <c r="G472" s="40">
        <f t="shared" si="218"/>
        <v>0</v>
      </c>
      <c r="H472" s="40">
        <f t="shared" si="218"/>
        <v>0</v>
      </c>
      <c r="I472" s="46">
        <f t="shared" si="218"/>
        <v>0</v>
      </c>
      <c r="J472" s="40">
        <f t="shared" si="218"/>
        <v>0</v>
      </c>
      <c r="K472" s="40">
        <f>K473</f>
        <v>0</v>
      </c>
      <c r="L472" s="37">
        <f t="shared" si="185"/>
        <v>0</v>
      </c>
    </row>
    <row r="473" spans="1:12" ht="12.75" hidden="1">
      <c r="A473" s="58" t="s">
        <v>376</v>
      </c>
      <c r="B473" s="53"/>
      <c r="C473" s="55" t="s">
        <v>308</v>
      </c>
      <c r="D473" s="46">
        <f>E473</f>
        <v>0</v>
      </c>
      <c r="E473" s="40"/>
      <c r="F473" s="40"/>
      <c r="G473" s="40">
        <v>0</v>
      </c>
      <c r="H473" s="40">
        <v>0</v>
      </c>
      <c r="I473" s="46">
        <f>F473</f>
        <v>0</v>
      </c>
      <c r="J473" s="40">
        <f>D473-I473</f>
        <v>0</v>
      </c>
      <c r="K473" s="40">
        <f>E473-I473</f>
        <v>0</v>
      </c>
      <c r="L473" s="37">
        <f t="shared" si="185"/>
        <v>0</v>
      </c>
    </row>
    <row r="474" spans="1:12" ht="12.75" hidden="1">
      <c r="A474" s="58"/>
      <c r="B474" s="53"/>
      <c r="C474" s="39"/>
      <c r="D474" s="46"/>
      <c r="E474" s="40"/>
      <c r="F474" s="40"/>
      <c r="G474" s="40"/>
      <c r="H474" s="40"/>
      <c r="I474" s="46"/>
      <c r="J474" s="40"/>
      <c r="K474" s="40"/>
      <c r="L474" s="37">
        <f t="shared" si="185"/>
        <v>0</v>
      </c>
    </row>
    <row r="475" spans="1:12" ht="18" customHeight="1">
      <c r="A475" s="126" t="s">
        <v>243</v>
      </c>
      <c r="B475" s="136"/>
      <c r="C475" s="125" t="s">
        <v>131</v>
      </c>
      <c r="D475" s="46">
        <f>D476+D478</f>
        <v>2630600</v>
      </c>
      <c r="E475" s="46">
        <f aca="true" t="shared" si="219" ref="E475:K475">E476+E478</f>
        <v>2630600</v>
      </c>
      <c r="F475" s="46">
        <f t="shared" si="219"/>
        <v>2584133.35</v>
      </c>
      <c r="G475" s="46">
        <f t="shared" si="219"/>
        <v>0</v>
      </c>
      <c r="H475" s="46">
        <f t="shared" si="219"/>
        <v>0</v>
      </c>
      <c r="I475" s="46">
        <f t="shared" si="219"/>
        <v>2584133.35</v>
      </c>
      <c r="J475" s="46">
        <f t="shared" si="219"/>
        <v>46466.649999999994</v>
      </c>
      <c r="K475" s="46">
        <f t="shared" si="219"/>
        <v>46466.649999999994</v>
      </c>
      <c r="L475" s="37">
        <f t="shared" si="185"/>
        <v>46466.64999999991</v>
      </c>
    </row>
    <row r="476" spans="1:12" ht="24" customHeight="1">
      <c r="A476" s="127" t="s">
        <v>210</v>
      </c>
      <c r="B476" s="128"/>
      <c r="C476" s="125" t="s">
        <v>147</v>
      </c>
      <c r="D476" s="46">
        <f aca="true" t="shared" si="220" ref="D476:K476">D477</f>
        <v>265300</v>
      </c>
      <c r="E476" s="46">
        <f t="shared" si="220"/>
        <v>265300</v>
      </c>
      <c r="F476" s="46">
        <f t="shared" si="220"/>
        <v>218833.35</v>
      </c>
      <c r="G476" s="46">
        <f t="shared" si="220"/>
        <v>0</v>
      </c>
      <c r="H476" s="46">
        <f t="shared" si="220"/>
        <v>0</v>
      </c>
      <c r="I476" s="46">
        <f t="shared" si="220"/>
        <v>218833.35</v>
      </c>
      <c r="J476" s="46">
        <f t="shared" si="220"/>
        <v>46466.649999999994</v>
      </c>
      <c r="K476" s="46">
        <f t="shared" si="220"/>
        <v>46466.649999999994</v>
      </c>
      <c r="L476" s="37">
        <f t="shared" si="185"/>
        <v>46466.649999999994</v>
      </c>
    </row>
    <row r="477" spans="1:12" ht="13.5" customHeight="1">
      <c r="A477" s="127" t="s">
        <v>0</v>
      </c>
      <c r="B477" s="53"/>
      <c r="C477" s="125" t="s">
        <v>148</v>
      </c>
      <c r="D477" s="46">
        <f>D483</f>
        <v>265300</v>
      </c>
      <c r="E477" s="46">
        <f>E483</f>
        <v>265300</v>
      </c>
      <c r="F477" s="46">
        <f aca="true" t="shared" si="221" ref="F477:K477">F483</f>
        <v>218833.35</v>
      </c>
      <c r="G477" s="46">
        <f t="shared" si="221"/>
        <v>0</v>
      </c>
      <c r="H477" s="46">
        <f t="shared" si="221"/>
        <v>0</v>
      </c>
      <c r="I477" s="46">
        <f t="shared" si="221"/>
        <v>218833.35</v>
      </c>
      <c r="J477" s="46">
        <f t="shared" si="221"/>
        <v>46466.649999999994</v>
      </c>
      <c r="K477" s="46">
        <f t="shared" si="221"/>
        <v>46466.649999999994</v>
      </c>
      <c r="L477" s="37">
        <f t="shared" si="185"/>
        <v>46466.649999999994</v>
      </c>
    </row>
    <row r="478" spans="1:12" ht="33" customHeight="1">
      <c r="A478" s="127" t="s">
        <v>218</v>
      </c>
      <c r="B478" s="53"/>
      <c r="C478" s="125" t="s">
        <v>368</v>
      </c>
      <c r="D478" s="46">
        <f>D479</f>
        <v>2365300</v>
      </c>
      <c r="E478" s="46">
        <f aca="true" t="shared" si="222" ref="E478:K478">E479</f>
        <v>2365300</v>
      </c>
      <c r="F478" s="46">
        <f t="shared" si="222"/>
        <v>2365300</v>
      </c>
      <c r="G478" s="46">
        <f t="shared" si="222"/>
        <v>0</v>
      </c>
      <c r="H478" s="46">
        <f t="shared" si="222"/>
        <v>0</v>
      </c>
      <c r="I478" s="46">
        <f t="shared" si="222"/>
        <v>2365300</v>
      </c>
      <c r="J478" s="46">
        <f t="shared" si="222"/>
        <v>0</v>
      </c>
      <c r="K478" s="46">
        <f t="shared" si="222"/>
        <v>0</v>
      </c>
      <c r="L478" s="37">
        <f aca="true" t="shared" si="223" ref="L478:L494">E478-I478</f>
        <v>0</v>
      </c>
    </row>
    <row r="479" spans="1:12" ht="21">
      <c r="A479" s="127" t="s">
        <v>401</v>
      </c>
      <c r="B479" s="53"/>
      <c r="C479" s="125" t="s">
        <v>556</v>
      </c>
      <c r="D479" s="46">
        <f>D485</f>
        <v>2365300</v>
      </c>
      <c r="E479" s="46">
        <f aca="true" t="shared" si="224" ref="E479:K479">E485</f>
        <v>2365300</v>
      </c>
      <c r="F479" s="46">
        <f t="shared" si="224"/>
        <v>2365300</v>
      </c>
      <c r="G479" s="46">
        <f t="shared" si="224"/>
        <v>0</v>
      </c>
      <c r="H479" s="46">
        <f t="shared" si="224"/>
        <v>0</v>
      </c>
      <c r="I479" s="46">
        <f t="shared" si="224"/>
        <v>2365300</v>
      </c>
      <c r="J479" s="46">
        <f t="shared" si="224"/>
        <v>0</v>
      </c>
      <c r="K479" s="46">
        <f t="shared" si="224"/>
        <v>0</v>
      </c>
      <c r="L479" s="37">
        <f t="shared" si="223"/>
        <v>0</v>
      </c>
    </row>
    <row r="480" spans="1:12" ht="0.75" customHeight="1">
      <c r="A480" s="58"/>
      <c r="B480" s="52"/>
      <c r="C480" s="39"/>
      <c r="D480" s="46"/>
      <c r="E480" s="40"/>
      <c r="F480" s="40"/>
      <c r="G480" s="40"/>
      <c r="H480" s="40"/>
      <c r="I480" s="46"/>
      <c r="J480" s="40"/>
      <c r="K480" s="40"/>
      <c r="L480" s="37">
        <f t="shared" si="223"/>
        <v>0</v>
      </c>
    </row>
    <row r="481" spans="1:12" ht="66" customHeight="1">
      <c r="A481" s="134" t="s">
        <v>111</v>
      </c>
      <c r="B481" s="138"/>
      <c r="C481" s="125" t="s">
        <v>551</v>
      </c>
      <c r="D481" s="113">
        <f>D482+D484</f>
        <v>2630600</v>
      </c>
      <c r="E481" s="113">
        <f>E482+E484</f>
        <v>2630600</v>
      </c>
      <c r="F481" s="113">
        <f>F482+F484</f>
        <v>2584133.35</v>
      </c>
      <c r="G481" s="113">
        <f>G482+G484</f>
        <v>0</v>
      </c>
      <c r="H481" s="113">
        <f>H482+H484</f>
        <v>0</v>
      </c>
      <c r="I481" s="113">
        <f>I482+I484</f>
        <v>2584133.35</v>
      </c>
      <c r="J481" s="113">
        <f>J482+J484</f>
        <v>46466.649999999994</v>
      </c>
      <c r="K481" s="113">
        <f>K482+K484</f>
        <v>46466.649999999994</v>
      </c>
      <c r="L481" s="37">
        <f t="shared" si="223"/>
        <v>46466.64999999991</v>
      </c>
    </row>
    <row r="482" spans="1:12" ht="18.75" customHeight="1">
      <c r="A482" s="60" t="s">
        <v>210</v>
      </c>
      <c r="B482" s="53"/>
      <c r="C482" s="118" t="s">
        <v>552</v>
      </c>
      <c r="D482" s="46">
        <f aca="true" t="shared" si="225" ref="D482:K482">D483</f>
        <v>265300</v>
      </c>
      <c r="E482" s="40">
        <f t="shared" si="225"/>
        <v>265300</v>
      </c>
      <c r="F482" s="40">
        <f t="shared" si="225"/>
        <v>218833.35</v>
      </c>
      <c r="G482" s="40">
        <f t="shared" si="225"/>
        <v>0</v>
      </c>
      <c r="H482" s="40">
        <f t="shared" si="225"/>
        <v>0</v>
      </c>
      <c r="I482" s="46">
        <f t="shared" si="225"/>
        <v>218833.35</v>
      </c>
      <c r="J482" s="40">
        <f t="shared" si="225"/>
        <v>46466.649999999994</v>
      </c>
      <c r="K482" s="40">
        <f t="shared" si="225"/>
        <v>46466.649999999994</v>
      </c>
      <c r="L482" s="37">
        <f t="shared" si="223"/>
        <v>46466.649999999994</v>
      </c>
    </row>
    <row r="483" spans="1:12" ht="27" customHeight="1">
      <c r="A483" s="58" t="s">
        <v>209</v>
      </c>
      <c r="B483" s="53"/>
      <c r="C483" s="118" t="s">
        <v>553</v>
      </c>
      <c r="D483" s="46">
        <f>E483</f>
        <v>265300</v>
      </c>
      <c r="E483" s="40">
        <v>265300</v>
      </c>
      <c r="F483" s="40">
        <v>218833.35</v>
      </c>
      <c r="G483" s="40">
        <v>0</v>
      </c>
      <c r="H483" s="40">
        <v>0</v>
      </c>
      <c r="I483" s="46">
        <v>218833.35</v>
      </c>
      <c r="J483" s="40">
        <f>D483-I483</f>
        <v>46466.649999999994</v>
      </c>
      <c r="K483" s="40">
        <f>E483-I483</f>
        <v>46466.649999999994</v>
      </c>
      <c r="L483" s="37">
        <f t="shared" si="223"/>
        <v>46466.649999999994</v>
      </c>
    </row>
    <row r="484" spans="1:12" ht="22.5" customHeight="1">
      <c r="A484" s="58" t="s">
        <v>218</v>
      </c>
      <c r="B484" s="53"/>
      <c r="C484" s="118" t="s">
        <v>554</v>
      </c>
      <c r="D484" s="46">
        <f>D485</f>
        <v>2365300</v>
      </c>
      <c r="E484" s="40">
        <f>E485</f>
        <v>2365300</v>
      </c>
      <c r="F484" s="40">
        <f aca="true" t="shared" si="226" ref="F484:K484">F485</f>
        <v>2365300</v>
      </c>
      <c r="G484" s="40">
        <f t="shared" si="226"/>
        <v>0</v>
      </c>
      <c r="H484" s="40">
        <f t="shared" si="226"/>
        <v>0</v>
      </c>
      <c r="I484" s="40">
        <f t="shared" si="226"/>
        <v>2365300</v>
      </c>
      <c r="J484" s="40">
        <f t="shared" si="226"/>
        <v>0</v>
      </c>
      <c r="K484" s="40">
        <f t="shared" si="226"/>
        <v>0</v>
      </c>
      <c r="L484" s="37">
        <f t="shared" si="223"/>
        <v>0</v>
      </c>
    </row>
    <row r="485" spans="1:12" ht="14.25" customHeight="1">
      <c r="A485" s="58" t="s">
        <v>401</v>
      </c>
      <c r="B485" s="53"/>
      <c r="C485" s="118" t="s">
        <v>689</v>
      </c>
      <c r="D485" s="46">
        <f>E485</f>
        <v>2365300</v>
      </c>
      <c r="E485" s="40">
        <v>2365300</v>
      </c>
      <c r="F485" s="40">
        <v>2365300</v>
      </c>
      <c r="G485" s="40">
        <v>0</v>
      </c>
      <c r="H485" s="40">
        <v>0</v>
      </c>
      <c r="I485" s="46">
        <v>2365300</v>
      </c>
      <c r="J485" s="40">
        <f>D485-F485</f>
        <v>0</v>
      </c>
      <c r="K485" s="40">
        <f>E485-I485</f>
        <v>0</v>
      </c>
      <c r="L485" s="37">
        <f t="shared" si="223"/>
        <v>0</v>
      </c>
    </row>
    <row r="486" spans="1:12" ht="0.75" customHeight="1">
      <c r="A486" s="58"/>
      <c r="B486" s="53"/>
      <c r="C486" s="39"/>
      <c r="D486" s="46"/>
      <c r="E486" s="40"/>
      <c r="F486" s="40"/>
      <c r="G486" s="40"/>
      <c r="H486" s="40"/>
      <c r="I486" s="46"/>
      <c r="J486" s="40"/>
      <c r="K486" s="40"/>
      <c r="L486" s="37">
        <f t="shared" si="223"/>
        <v>0</v>
      </c>
    </row>
    <row r="487" spans="1:12" ht="15" customHeight="1">
      <c r="A487" s="126" t="s">
        <v>357</v>
      </c>
      <c r="B487" s="136"/>
      <c r="C487" s="123" t="s">
        <v>363</v>
      </c>
      <c r="D487" s="46">
        <f>D488</f>
        <v>721108.2</v>
      </c>
      <c r="E487" s="46">
        <f>E488</f>
        <v>721108.2</v>
      </c>
      <c r="F487" s="46">
        <f aca="true" t="shared" si="227" ref="F487:K487">F488</f>
        <v>721108.2</v>
      </c>
      <c r="G487" s="46">
        <f t="shared" si="227"/>
        <v>0</v>
      </c>
      <c r="H487" s="46">
        <f t="shared" si="227"/>
        <v>0</v>
      </c>
      <c r="I487" s="46">
        <f t="shared" si="227"/>
        <v>721108.2</v>
      </c>
      <c r="J487" s="46">
        <f t="shared" si="227"/>
        <v>0</v>
      </c>
      <c r="K487" s="46">
        <f t="shared" si="227"/>
        <v>0</v>
      </c>
      <c r="L487" s="37">
        <f t="shared" si="223"/>
        <v>0</v>
      </c>
    </row>
    <row r="488" spans="1:12" ht="27.75" customHeight="1">
      <c r="A488" s="58" t="s">
        <v>218</v>
      </c>
      <c r="B488" s="52"/>
      <c r="C488" s="123" t="s">
        <v>364</v>
      </c>
      <c r="D488" s="46">
        <f>D492</f>
        <v>721108.2</v>
      </c>
      <c r="E488" s="46">
        <f>E492</f>
        <v>721108.2</v>
      </c>
      <c r="F488" s="46">
        <f aca="true" t="shared" si="228" ref="F488:K488">F492</f>
        <v>721108.2</v>
      </c>
      <c r="G488" s="46">
        <f t="shared" si="228"/>
        <v>0</v>
      </c>
      <c r="H488" s="46">
        <f t="shared" si="228"/>
        <v>0</v>
      </c>
      <c r="I488" s="46">
        <f t="shared" si="228"/>
        <v>721108.2</v>
      </c>
      <c r="J488" s="46">
        <f t="shared" si="228"/>
        <v>0</v>
      </c>
      <c r="K488" s="46">
        <f t="shared" si="228"/>
        <v>0</v>
      </c>
      <c r="L488" s="37">
        <f t="shared" si="223"/>
        <v>0</v>
      </c>
    </row>
    <row r="489" spans="1:12" ht="15" customHeight="1">
      <c r="A489" s="58" t="s">
        <v>401</v>
      </c>
      <c r="B489" s="52"/>
      <c r="C489" s="123" t="s">
        <v>544</v>
      </c>
      <c r="D489" s="46">
        <f>D493</f>
        <v>721108.2</v>
      </c>
      <c r="E489" s="46">
        <f>E493</f>
        <v>721108.2</v>
      </c>
      <c r="F489" s="46">
        <f aca="true" t="shared" si="229" ref="F489:K489">F493</f>
        <v>721108.2</v>
      </c>
      <c r="G489" s="46">
        <f t="shared" si="229"/>
        <v>0</v>
      </c>
      <c r="H489" s="46">
        <f t="shared" si="229"/>
        <v>0</v>
      </c>
      <c r="I489" s="46">
        <f t="shared" si="229"/>
        <v>721108.2</v>
      </c>
      <c r="J489" s="46">
        <f t="shared" si="229"/>
        <v>0</v>
      </c>
      <c r="K489" s="46">
        <f t="shared" si="229"/>
        <v>0</v>
      </c>
      <c r="L489" s="37">
        <f t="shared" si="223"/>
        <v>0</v>
      </c>
    </row>
    <row r="490" spans="1:12" ht="0.75" customHeight="1">
      <c r="A490" s="58"/>
      <c r="B490" s="52"/>
      <c r="C490" s="123"/>
      <c r="D490" s="46"/>
      <c r="E490" s="46"/>
      <c r="F490" s="46"/>
      <c r="G490" s="46"/>
      <c r="H490" s="46"/>
      <c r="I490" s="46"/>
      <c r="J490" s="46"/>
      <c r="K490" s="46"/>
      <c r="L490" s="37">
        <f t="shared" si="223"/>
        <v>0</v>
      </c>
    </row>
    <row r="491" spans="1:12" ht="25.5" customHeight="1">
      <c r="A491" s="134" t="s">
        <v>358</v>
      </c>
      <c r="B491" s="138"/>
      <c r="C491" s="125" t="s">
        <v>542</v>
      </c>
      <c r="D491" s="46">
        <f aca="true" t="shared" si="230" ref="D491:K492">D492</f>
        <v>721108.2</v>
      </c>
      <c r="E491" s="46">
        <f t="shared" si="230"/>
        <v>721108.2</v>
      </c>
      <c r="F491" s="46">
        <f t="shared" si="230"/>
        <v>721108.2</v>
      </c>
      <c r="G491" s="46">
        <f t="shared" si="230"/>
        <v>0</v>
      </c>
      <c r="H491" s="46">
        <f t="shared" si="230"/>
        <v>0</v>
      </c>
      <c r="I491" s="46">
        <f t="shared" si="230"/>
        <v>721108.2</v>
      </c>
      <c r="J491" s="46">
        <f t="shared" si="230"/>
        <v>0</v>
      </c>
      <c r="K491" s="46">
        <f t="shared" si="230"/>
        <v>0</v>
      </c>
      <c r="L491" s="37">
        <f t="shared" si="223"/>
        <v>0</v>
      </c>
    </row>
    <row r="492" spans="1:12" ht="15.75" customHeight="1">
      <c r="A492" s="60" t="s">
        <v>218</v>
      </c>
      <c r="B492" s="53"/>
      <c r="C492" s="39" t="s">
        <v>541</v>
      </c>
      <c r="D492" s="46">
        <f t="shared" si="230"/>
        <v>721108.2</v>
      </c>
      <c r="E492" s="40">
        <f t="shared" si="230"/>
        <v>721108.2</v>
      </c>
      <c r="F492" s="40">
        <f t="shared" si="230"/>
        <v>721108.2</v>
      </c>
      <c r="G492" s="40">
        <f t="shared" si="230"/>
        <v>0</v>
      </c>
      <c r="H492" s="40">
        <f t="shared" si="230"/>
        <v>0</v>
      </c>
      <c r="I492" s="46">
        <f t="shared" si="230"/>
        <v>721108.2</v>
      </c>
      <c r="J492" s="40">
        <f t="shared" si="230"/>
        <v>0</v>
      </c>
      <c r="K492" s="40">
        <f t="shared" si="230"/>
        <v>0</v>
      </c>
      <c r="L492" s="37">
        <f t="shared" si="223"/>
        <v>0</v>
      </c>
    </row>
    <row r="493" spans="1:12" ht="16.5" customHeight="1">
      <c r="A493" s="58" t="s">
        <v>401</v>
      </c>
      <c r="B493" s="53"/>
      <c r="C493" s="39" t="s">
        <v>543</v>
      </c>
      <c r="D493" s="46">
        <f>E493</f>
        <v>721108.2</v>
      </c>
      <c r="E493" s="40">
        <v>721108.2</v>
      </c>
      <c r="F493" s="40">
        <v>721108.2</v>
      </c>
      <c r="G493" s="40">
        <v>0</v>
      </c>
      <c r="H493" s="40">
        <v>0</v>
      </c>
      <c r="I493" s="46">
        <f>F493</f>
        <v>721108.2</v>
      </c>
      <c r="J493" s="40">
        <f>D493-I493</f>
        <v>0</v>
      </c>
      <c r="K493" s="40">
        <f>E493-I493</f>
        <v>0</v>
      </c>
      <c r="L493" s="37">
        <f t="shared" si="223"/>
        <v>0</v>
      </c>
    </row>
    <row r="494" spans="1:12" ht="27" customHeight="1">
      <c r="A494" s="57" t="s">
        <v>51</v>
      </c>
      <c r="B494" s="54">
        <v>450</v>
      </c>
      <c r="C494" s="39" t="s">
        <v>49</v>
      </c>
      <c r="D494" s="40" t="s">
        <v>49</v>
      </c>
      <c r="E494" s="40" t="s">
        <v>49</v>
      </c>
      <c r="F494" s="46">
        <v>-131133154.32</v>
      </c>
      <c r="G494" s="46">
        <v>0</v>
      </c>
      <c r="H494" s="46">
        <v>0</v>
      </c>
      <c r="I494" s="46">
        <f>F494</f>
        <v>-131133154.32</v>
      </c>
      <c r="J494" s="40" t="s">
        <v>49</v>
      </c>
      <c r="K494" s="40" t="s">
        <v>49</v>
      </c>
      <c r="L494" s="37" t="e">
        <f t="shared" si="223"/>
        <v>#VALUE!</v>
      </c>
    </row>
    <row r="495" spans="1:11" ht="12.75">
      <c r="A495" s="44"/>
      <c r="B495" s="44"/>
      <c r="C495" s="44"/>
      <c r="D495" s="44"/>
      <c r="E495" s="44"/>
      <c r="F495" s="44"/>
      <c r="G495" s="44"/>
      <c r="H495" s="44"/>
      <c r="I495" s="44"/>
      <c r="J495" s="44"/>
      <c r="K495" s="44"/>
    </row>
    <row r="496" spans="1:11" ht="12.75">
      <c r="A496" s="44"/>
      <c r="B496" s="44"/>
      <c r="C496" s="44"/>
      <c r="D496" s="44"/>
      <c r="E496" s="44"/>
      <c r="F496" s="44"/>
      <c r="G496" s="44"/>
      <c r="H496" s="44"/>
      <c r="I496" s="44"/>
      <c r="J496" s="44"/>
      <c r="K496" s="44"/>
    </row>
    <row r="497" spans="1:11" ht="12.75">
      <c r="A497" s="44"/>
      <c r="B497" s="44"/>
      <c r="C497" s="44"/>
      <c r="D497" s="44"/>
      <c r="E497" s="44"/>
      <c r="F497" s="44"/>
      <c r="G497" s="44"/>
      <c r="H497" s="44"/>
      <c r="I497" s="44"/>
      <c r="J497" s="44"/>
      <c r="K497" s="44"/>
    </row>
    <row r="498" spans="1:11" ht="12.75">
      <c r="A498" s="44"/>
      <c r="B498" s="44"/>
      <c r="C498" s="44"/>
      <c r="D498" s="177"/>
      <c r="E498" s="177"/>
      <c r="F498" s="177"/>
      <c r="G498" s="177"/>
      <c r="H498" s="177"/>
      <c r="I498" s="177"/>
      <c r="J498" s="177"/>
      <c r="K498" s="177"/>
    </row>
    <row r="499" spans="1:11" ht="12.75">
      <c r="A499" s="44"/>
      <c r="B499" s="44"/>
      <c r="C499" s="44"/>
      <c r="D499" s="177"/>
      <c r="E499" s="177"/>
      <c r="F499" s="177"/>
      <c r="G499" s="44"/>
      <c r="H499" s="44"/>
      <c r="I499" s="44"/>
      <c r="J499" s="44"/>
      <c r="K499" s="44"/>
    </row>
    <row r="500" spans="1:11" ht="12.75">
      <c r="A500" s="44"/>
      <c r="B500" s="44"/>
      <c r="C500" s="44"/>
      <c r="D500" s="177"/>
      <c r="E500" s="177"/>
      <c r="F500" s="177"/>
      <c r="G500" s="177"/>
      <c r="H500" s="177"/>
      <c r="I500" s="177"/>
      <c r="J500" s="177"/>
      <c r="K500" s="177"/>
    </row>
    <row r="501" spans="1:11" ht="12.75">
      <c r="A501" s="44"/>
      <c r="B501" s="44"/>
      <c r="C501" s="44"/>
      <c r="D501" s="44"/>
      <c r="E501" s="44"/>
      <c r="F501" s="44"/>
      <c r="G501" s="44"/>
      <c r="H501" s="44"/>
      <c r="I501" s="44"/>
      <c r="J501" s="44"/>
      <c r="K501" s="44"/>
    </row>
  </sheetData>
  <sheetProtection/>
  <mergeCells count="3">
    <mergeCell ref="F3:I4"/>
    <mergeCell ref="J1:K1"/>
    <mergeCell ref="M4:N5"/>
  </mergeCells>
  <printOptions/>
  <pageMargins left="0.5118110236220472" right="0.15748031496062992" top="0.7874015748031497" bottom="0.15748031496062992" header="0.5118110236220472" footer="0.15748031496062992"/>
  <pageSetup fitToHeight="9999" fitToWidth="1" horizontalDpi="600" verticalDpi="600" orientation="landscape" paperSize="9" scale="86" r:id="rId1"/>
  <rowBreaks count="1" manualBreakCount="1">
    <brk id="8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95"/>
  <sheetViews>
    <sheetView view="pageBreakPreview" zoomScaleSheetLayoutView="100" zoomScalePageLayoutView="0" workbookViewId="0" topLeftCell="A78">
      <selection activeCell="A29" sqref="A29"/>
    </sheetView>
  </sheetViews>
  <sheetFormatPr defaultColWidth="9.00390625" defaultRowHeight="12.75"/>
  <cols>
    <col min="1" max="1" width="38.625" style="4" customWidth="1"/>
    <col min="2" max="2" width="4.625" style="4" customWidth="1"/>
    <col min="3" max="3" width="17.875" style="4" customWidth="1"/>
    <col min="4" max="4" width="18.25390625" style="2" customWidth="1"/>
    <col min="5" max="5" width="14.125" style="2" customWidth="1"/>
    <col min="6" max="6" width="13.125" style="2" customWidth="1"/>
    <col min="7" max="7" width="14.00390625" style="2" customWidth="1"/>
    <col min="8" max="8" width="15.25390625" style="2" customWidth="1"/>
    <col min="9" max="9" width="16.125" style="0" customWidth="1"/>
  </cols>
  <sheetData>
    <row r="1" spans="1:9" ht="14.25" customHeight="1">
      <c r="A1" s="200"/>
      <c r="B1" s="200"/>
      <c r="C1" s="218" t="s">
        <v>52</v>
      </c>
      <c r="D1" s="218"/>
      <c r="E1" s="218"/>
      <c r="F1" s="218"/>
      <c r="G1" s="200"/>
      <c r="H1" s="200"/>
      <c r="I1" s="8"/>
    </row>
    <row r="2" spans="1:9" ht="12" customHeight="1">
      <c r="A2" s="219" t="s">
        <v>708</v>
      </c>
      <c r="B2" s="219"/>
      <c r="C2" s="219"/>
      <c r="D2" s="219"/>
      <c r="E2" s="219"/>
      <c r="F2" s="219"/>
      <c r="G2" s="219"/>
      <c r="H2" s="200"/>
      <c r="I2" s="63"/>
    </row>
    <row r="3" spans="1:9" ht="12" customHeight="1">
      <c r="A3" s="219" t="s">
        <v>709</v>
      </c>
      <c r="B3" s="219"/>
      <c r="C3" s="219"/>
      <c r="D3" s="219"/>
      <c r="E3" s="219"/>
      <c r="F3" s="219"/>
      <c r="G3" s="219"/>
      <c r="H3" s="219"/>
      <c r="I3" s="15"/>
    </row>
    <row r="4" spans="1:9" ht="12.75" customHeight="1">
      <c r="A4" s="219" t="s">
        <v>53</v>
      </c>
      <c r="B4" s="219"/>
      <c r="C4" s="219"/>
      <c r="D4" s="219"/>
      <c r="E4" s="219"/>
      <c r="F4" s="219"/>
      <c r="G4" s="219"/>
      <c r="H4" s="64"/>
      <c r="I4" s="182" t="s">
        <v>10</v>
      </c>
    </row>
    <row r="5" spans="1:9" ht="12.75" customHeight="1">
      <c r="A5" s="180"/>
      <c r="B5" s="181"/>
      <c r="C5" s="181"/>
      <c r="D5" s="181"/>
      <c r="E5" s="181"/>
      <c r="F5" s="181"/>
      <c r="G5" s="181"/>
      <c r="H5" s="11" t="s">
        <v>54</v>
      </c>
      <c r="I5" s="41" t="s">
        <v>55</v>
      </c>
    </row>
    <row r="6" spans="1:9" ht="13.5" customHeight="1">
      <c r="A6" s="179"/>
      <c r="B6" s="179"/>
      <c r="C6" s="179"/>
      <c r="D6" s="203" t="s">
        <v>710</v>
      </c>
      <c r="E6" s="203"/>
      <c r="F6" s="179"/>
      <c r="G6" s="179"/>
      <c r="H6" s="10" t="s">
        <v>11</v>
      </c>
      <c r="I6" s="65" t="s">
        <v>707</v>
      </c>
    </row>
    <row r="7" spans="1:9" ht="15" customHeight="1">
      <c r="A7" s="204" t="s">
        <v>359</v>
      </c>
      <c r="B7" s="10"/>
      <c r="C7" s="10"/>
      <c r="D7" s="11"/>
      <c r="E7" s="11"/>
      <c r="F7" s="11"/>
      <c r="G7" s="11"/>
      <c r="H7" s="10"/>
      <c r="I7" s="49" t="s">
        <v>336</v>
      </c>
    </row>
    <row r="8" spans="1:9" ht="9.75" customHeight="1">
      <c r="A8" s="204"/>
      <c r="B8" s="10"/>
      <c r="C8" s="10"/>
      <c r="D8" s="11"/>
      <c r="E8" s="11"/>
      <c r="F8" s="11"/>
      <c r="G8" s="11"/>
      <c r="H8" s="10"/>
      <c r="I8" s="193"/>
    </row>
    <row r="9" spans="1:9" ht="10.5" customHeight="1">
      <c r="A9" s="204"/>
      <c r="B9" s="10"/>
      <c r="C9" s="10"/>
      <c r="D9" s="11"/>
      <c r="E9" s="11"/>
      <c r="F9" s="11"/>
      <c r="G9" s="11"/>
      <c r="H9" s="10" t="s">
        <v>12</v>
      </c>
      <c r="I9" s="65" t="s">
        <v>56</v>
      </c>
    </row>
    <row r="10" spans="1:9" ht="36.75" customHeight="1">
      <c r="A10" s="204"/>
      <c r="B10" s="8"/>
      <c r="C10" s="201" t="s">
        <v>343</v>
      </c>
      <c r="D10" s="201"/>
      <c r="E10" s="201"/>
      <c r="F10" s="201"/>
      <c r="G10" s="201"/>
      <c r="H10" s="10" t="s">
        <v>57</v>
      </c>
      <c r="I10" s="65" t="s">
        <v>58</v>
      </c>
    </row>
    <row r="11" spans="1:9" ht="15.75" customHeight="1">
      <c r="A11" s="10" t="s">
        <v>223</v>
      </c>
      <c r="B11" s="10"/>
      <c r="C11" s="202" t="s">
        <v>337</v>
      </c>
      <c r="D11" s="202"/>
      <c r="E11" s="202"/>
      <c r="F11" s="202"/>
      <c r="G11" s="202"/>
      <c r="H11" s="10" t="s">
        <v>114</v>
      </c>
      <c r="I11" s="65" t="s">
        <v>294</v>
      </c>
    </row>
    <row r="12" spans="1:9" ht="13.5" customHeight="1">
      <c r="A12" s="10" t="s">
        <v>618</v>
      </c>
      <c r="B12" s="10"/>
      <c r="C12" s="10"/>
      <c r="D12" s="11"/>
      <c r="E12" s="11"/>
      <c r="F12" s="11"/>
      <c r="G12" s="11"/>
      <c r="H12" s="10"/>
      <c r="I12" s="65"/>
    </row>
    <row r="13" spans="1:9" ht="13.5" customHeight="1">
      <c r="A13" s="10" t="s">
        <v>13</v>
      </c>
      <c r="B13" s="10"/>
      <c r="C13" s="10"/>
      <c r="D13" s="11"/>
      <c r="E13" s="11"/>
      <c r="F13" s="11"/>
      <c r="G13" s="11"/>
      <c r="H13" s="10" t="s">
        <v>14</v>
      </c>
      <c r="I13" s="41" t="s">
        <v>15</v>
      </c>
    </row>
    <row r="14" spans="1:9" ht="14.25" customHeight="1">
      <c r="A14" s="66"/>
      <c r="B14" s="9"/>
      <c r="C14" s="9" t="s">
        <v>59</v>
      </c>
      <c r="D14" s="11"/>
      <c r="E14" s="11"/>
      <c r="F14" s="11"/>
      <c r="G14" s="11"/>
      <c r="H14" s="11"/>
      <c r="I14" s="82"/>
    </row>
    <row r="15" spans="1:9" ht="5.25" customHeight="1">
      <c r="A15" s="67"/>
      <c r="B15" s="67"/>
      <c r="C15" s="68"/>
      <c r="D15" s="69"/>
      <c r="E15" s="69"/>
      <c r="F15" s="69"/>
      <c r="G15" s="69"/>
      <c r="H15" s="69"/>
      <c r="I15" s="15"/>
    </row>
    <row r="16" spans="1:9" ht="12.75" customHeight="1">
      <c r="A16" s="70"/>
      <c r="B16" s="24"/>
      <c r="C16" s="25"/>
      <c r="D16" s="26"/>
      <c r="E16" s="71"/>
      <c r="F16" s="72" t="s">
        <v>19</v>
      </c>
      <c r="G16" s="73"/>
      <c r="H16" s="73"/>
      <c r="I16" s="31"/>
    </row>
    <row r="17" spans="1:9" ht="9.75" customHeight="1">
      <c r="A17" s="24"/>
      <c r="B17" s="24" t="s">
        <v>21</v>
      </c>
      <c r="C17" s="25" t="s">
        <v>60</v>
      </c>
      <c r="D17" s="26" t="s">
        <v>23</v>
      </c>
      <c r="E17" s="31" t="s">
        <v>30</v>
      </c>
      <c r="F17" s="32" t="s">
        <v>31</v>
      </c>
      <c r="G17" s="31" t="s">
        <v>32</v>
      </c>
      <c r="H17" s="183"/>
      <c r="I17" s="26" t="s">
        <v>61</v>
      </c>
    </row>
    <row r="18" spans="1:9" ht="9.75" customHeight="1">
      <c r="A18" s="24" t="s">
        <v>1</v>
      </c>
      <c r="B18" s="24" t="s">
        <v>26</v>
      </c>
      <c r="C18" s="25" t="s">
        <v>62</v>
      </c>
      <c r="D18" s="26" t="s">
        <v>28</v>
      </c>
      <c r="E18" s="35" t="s">
        <v>38</v>
      </c>
      <c r="F18" s="26" t="s">
        <v>39</v>
      </c>
      <c r="G18" s="26" t="s">
        <v>40</v>
      </c>
      <c r="H18" s="27" t="s">
        <v>41</v>
      </c>
      <c r="I18" s="26" t="s">
        <v>36</v>
      </c>
    </row>
    <row r="19" spans="1:9" ht="9.75" customHeight="1">
      <c r="A19" s="70"/>
      <c r="B19" s="24" t="s">
        <v>34</v>
      </c>
      <c r="C19" s="25" t="s">
        <v>63</v>
      </c>
      <c r="D19" s="26" t="s">
        <v>36</v>
      </c>
      <c r="E19" s="35" t="s">
        <v>44</v>
      </c>
      <c r="F19" s="26" t="s">
        <v>45</v>
      </c>
      <c r="G19" s="26"/>
      <c r="H19" s="27"/>
      <c r="I19" s="26"/>
    </row>
    <row r="20" spans="1:9" ht="9.75" customHeight="1">
      <c r="A20" s="70"/>
      <c r="B20" s="24"/>
      <c r="C20" s="24"/>
      <c r="D20" s="26"/>
      <c r="E20" s="35"/>
      <c r="F20" s="26"/>
      <c r="G20" s="26"/>
      <c r="H20" s="27"/>
      <c r="I20" s="184"/>
    </row>
    <row r="21" spans="1:9" ht="9.75" customHeight="1">
      <c r="A21" s="74">
        <v>1</v>
      </c>
      <c r="B21" s="75">
        <v>2</v>
      </c>
      <c r="C21" s="75">
        <v>3</v>
      </c>
      <c r="D21" s="31" t="s">
        <v>2</v>
      </c>
      <c r="E21" s="33" t="s">
        <v>3</v>
      </c>
      <c r="F21" s="31" t="s">
        <v>4</v>
      </c>
      <c r="G21" s="31" t="s">
        <v>5</v>
      </c>
      <c r="H21" s="31" t="s">
        <v>6</v>
      </c>
      <c r="I21" s="31" t="s">
        <v>7</v>
      </c>
    </row>
    <row r="22" spans="1:9" ht="15.75" customHeight="1">
      <c r="A22" s="191" t="s">
        <v>64</v>
      </c>
      <c r="B22" s="50" t="s">
        <v>65</v>
      </c>
      <c r="C22" s="192" t="s">
        <v>49</v>
      </c>
      <c r="D22" s="195">
        <f>D24+D38</f>
        <v>418524089.3</v>
      </c>
      <c r="E22" s="195">
        <v>417057427.63</v>
      </c>
      <c r="F22" s="195">
        <v>0</v>
      </c>
      <c r="G22" s="195">
        <v>0</v>
      </c>
      <c r="H22" s="195">
        <f>E22</f>
        <v>417057427.63</v>
      </c>
      <c r="I22" s="195">
        <f>D22-H22</f>
        <v>1466661.6700000167</v>
      </c>
    </row>
    <row r="23" spans="1:9" ht="15.75" customHeight="1">
      <c r="A23" s="185" t="s">
        <v>50</v>
      </c>
      <c r="B23" s="38"/>
      <c r="C23" s="76"/>
      <c r="D23" s="196"/>
      <c r="E23" s="196"/>
      <c r="F23" s="197"/>
      <c r="G23" s="197"/>
      <c r="H23" s="197"/>
      <c r="I23" s="197"/>
    </row>
    <row r="24" spans="1:9" ht="15.75" customHeight="1">
      <c r="A24" s="188" t="s">
        <v>593</v>
      </c>
      <c r="B24" s="50"/>
      <c r="C24" s="194" t="s">
        <v>594</v>
      </c>
      <c r="D24" s="198">
        <v>418389950.5</v>
      </c>
      <c r="E24" s="198">
        <v>416742998.36</v>
      </c>
      <c r="F24" s="198">
        <v>0</v>
      </c>
      <c r="G24" s="198">
        <v>0</v>
      </c>
      <c r="H24" s="197">
        <v>416742998.36</v>
      </c>
      <c r="I24" s="199">
        <f aca="true" t="shared" si="0" ref="I24:I33">D24-E24</f>
        <v>1646952.1399999857</v>
      </c>
    </row>
    <row r="25" spans="1:9" ht="45" customHeight="1">
      <c r="A25" s="188" t="s">
        <v>595</v>
      </c>
      <c r="B25" s="50"/>
      <c r="C25" s="194" t="s">
        <v>596</v>
      </c>
      <c r="D25" s="198">
        <v>424806495.32</v>
      </c>
      <c r="E25" s="198">
        <v>423159543.18</v>
      </c>
      <c r="F25" s="196">
        <v>0</v>
      </c>
      <c r="G25" s="196">
        <v>0</v>
      </c>
      <c r="H25" s="196">
        <v>423159543.18</v>
      </c>
      <c r="I25" s="198">
        <f t="shared" si="0"/>
        <v>1646952.1399999857</v>
      </c>
    </row>
    <row r="26" spans="1:9" ht="34.5" customHeight="1">
      <c r="A26" s="188" t="s">
        <v>597</v>
      </c>
      <c r="B26" s="190"/>
      <c r="C26" s="194" t="s">
        <v>716</v>
      </c>
      <c r="D26" s="198">
        <v>2189103</v>
      </c>
      <c r="E26" s="198">
        <v>2189103</v>
      </c>
      <c r="F26" s="198">
        <v>0</v>
      </c>
      <c r="G26" s="198">
        <v>0</v>
      </c>
      <c r="H26" s="197">
        <v>2189103</v>
      </c>
      <c r="I26" s="199">
        <f t="shared" si="0"/>
        <v>0</v>
      </c>
    </row>
    <row r="27" spans="1:9" ht="48" customHeight="1">
      <c r="A27" s="115" t="s">
        <v>659</v>
      </c>
      <c r="B27" s="190"/>
      <c r="C27" s="65" t="s">
        <v>660</v>
      </c>
      <c r="D27" s="198">
        <v>2189103</v>
      </c>
      <c r="E27" s="198">
        <v>2189103</v>
      </c>
      <c r="F27" s="198">
        <v>0</v>
      </c>
      <c r="G27" s="198">
        <v>0</v>
      </c>
      <c r="H27" s="197">
        <v>2189103</v>
      </c>
      <c r="I27" s="199">
        <f t="shared" si="0"/>
        <v>0</v>
      </c>
    </row>
    <row r="28" spans="1:9" ht="33.75" customHeight="1">
      <c r="A28" s="188" t="s">
        <v>597</v>
      </c>
      <c r="B28" s="190"/>
      <c r="C28" s="194" t="s">
        <v>661</v>
      </c>
      <c r="D28" s="198">
        <v>30165986.12</v>
      </c>
      <c r="E28" s="198">
        <v>29519033.98</v>
      </c>
      <c r="F28" s="198">
        <v>0</v>
      </c>
      <c r="G28" s="198">
        <v>0</v>
      </c>
      <c r="H28" s="197">
        <v>29519033.98</v>
      </c>
      <c r="I28" s="199">
        <f t="shared" si="0"/>
        <v>646952.1400000006</v>
      </c>
    </row>
    <row r="29" spans="1:9" ht="17.25" customHeight="1">
      <c r="A29" s="115" t="s">
        <v>598</v>
      </c>
      <c r="B29" s="80"/>
      <c r="C29" s="65" t="s">
        <v>619</v>
      </c>
      <c r="D29" s="196">
        <v>30165986.12</v>
      </c>
      <c r="E29" s="196">
        <v>29519033.98</v>
      </c>
      <c r="F29" s="197">
        <v>0</v>
      </c>
      <c r="G29" s="197">
        <v>0</v>
      </c>
      <c r="H29" s="197">
        <v>29519033.98</v>
      </c>
      <c r="I29" s="197">
        <f t="shared" si="0"/>
        <v>646952.1400000006</v>
      </c>
    </row>
    <row r="30" spans="1:9" ht="32.25" customHeight="1">
      <c r="A30" s="188" t="s">
        <v>599</v>
      </c>
      <c r="B30" s="190"/>
      <c r="C30" s="194" t="s">
        <v>600</v>
      </c>
      <c r="D30" s="198">
        <f>D31</f>
        <v>390700298</v>
      </c>
      <c r="E30" s="198">
        <f>E31</f>
        <v>390700298</v>
      </c>
      <c r="F30" s="198">
        <v>0</v>
      </c>
      <c r="G30" s="198">
        <v>0</v>
      </c>
      <c r="H30" s="197">
        <f aca="true" t="shared" si="1" ref="H30:H37">E30</f>
        <v>390700298</v>
      </c>
      <c r="I30" s="199">
        <f t="shared" si="0"/>
        <v>0</v>
      </c>
    </row>
    <row r="31" spans="1:9" ht="36" customHeight="1">
      <c r="A31" s="115" t="s">
        <v>601</v>
      </c>
      <c r="B31" s="80"/>
      <c r="C31" s="65" t="s">
        <v>620</v>
      </c>
      <c r="D31" s="196">
        <v>390700298</v>
      </c>
      <c r="E31" s="196">
        <v>390700298</v>
      </c>
      <c r="F31" s="197"/>
      <c r="G31" s="197"/>
      <c r="H31" s="197">
        <f t="shared" si="1"/>
        <v>390700298</v>
      </c>
      <c r="I31" s="197">
        <f t="shared" si="0"/>
        <v>0</v>
      </c>
    </row>
    <row r="32" spans="1:9" ht="14.25" customHeight="1">
      <c r="A32" s="188" t="s">
        <v>426</v>
      </c>
      <c r="B32" s="190"/>
      <c r="C32" s="194" t="s">
        <v>602</v>
      </c>
      <c r="D32" s="198">
        <v>1751108.2</v>
      </c>
      <c r="E32" s="198">
        <v>751108.2</v>
      </c>
      <c r="F32" s="198">
        <v>0</v>
      </c>
      <c r="G32" s="198">
        <v>0</v>
      </c>
      <c r="H32" s="197">
        <f t="shared" si="1"/>
        <v>751108.2</v>
      </c>
      <c r="I32" s="199">
        <f t="shared" si="0"/>
        <v>1000000</v>
      </c>
    </row>
    <row r="33" spans="1:9" ht="24.75" customHeight="1">
      <c r="A33" s="115" t="s">
        <v>603</v>
      </c>
      <c r="B33" s="80"/>
      <c r="C33" s="65" t="s">
        <v>621</v>
      </c>
      <c r="D33" s="196">
        <v>1751108.2</v>
      </c>
      <c r="E33" s="196">
        <v>751108.2</v>
      </c>
      <c r="F33" s="197"/>
      <c r="G33" s="197"/>
      <c r="H33" s="197">
        <f t="shared" si="1"/>
        <v>751108.2</v>
      </c>
      <c r="I33" s="197">
        <f t="shared" si="0"/>
        <v>1000000</v>
      </c>
    </row>
    <row r="34" spans="1:9" ht="55.5" customHeight="1">
      <c r="A34" s="188" t="s">
        <v>604</v>
      </c>
      <c r="B34" s="190"/>
      <c r="C34" s="194" t="s">
        <v>605</v>
      </c>
      <c r="D34" s="198">
        <v>-6416544.82</v>
      </c>
      <c r="E34" s="198">
        <f>E35</f>
        <v>-6416544.82</v>
      </c>
      <c r="F34" s="198">
        <v>0</v>
      </c>
      <c r="G34" s="198">
        <v>0</v>
      </c>
      <c r="H34" s="199">
        <f t="shared" si="1"/>
        <v>-6416544.82</v>
      </c>
      <c r="I34" s="197">
        <f>D34-H34</f>
        <v>0</v>
      </c>
    </row>
    <row r="35" spans="1:9" ht="48" customHeight="1">
      <c r="A35" s="115" t="s">
        <v>623</v>
      </c>
      <c r="B35" s="190"/>
      <c r="C35" s="65" t="s">
        <v>622</v>
      </c>
      <c r="D35" s="196">
        <v>-6416544.82</v>
      </c>
      <c r="E35" s="196">
        <v>-6416544.82</v>
      </c>
      <c r="F35" s="196">
        <v>0</v>
      </c>
      <c r="G35" s="196">
        <v>0</v>
      </c>
      <c r="H35" s="197">
        <f t="shared" si="1"/>
        <v>-6416544.82</v>
      </c>
      <c r="I35" s="197">
        <f>D35-H35</f>
        <v>0</v>
      </c>
    </row>
    <row r="36" spans="1:9" ht="33.75" customHeight="1">
      <c r="A36" s="188" t="s">
        <v>606</v>
      </c>
      <c r="B36" s="190"/>
      <c r="C36" s="194" t="s">
        <v>607</v>
      </c>
      <c r="D36" s="198">
        <v>0</v>
      </c>
      <c r="E36" s="198">
        <v>0</v>
      </c>
      <c r="F36" s="198">
        <v>0</v>
      </c>
      <c r="G36" s="198">
        <v>0</v>
      </c>
      <c r="H36" s="199">
        <f t="shared" si="1"/>
        <v>0</v>
      </c>
      <c r="I36" s="197">
        <f>D36-H36</f>
        <v>0</v>
      </c>
    </row>
    <row r="37" spans="1:9" ht="34.5" customHeight="1">
      <c r="A37" s="79" t="s">
        <v>606</v>
      </c>
      <c r="B37" s="80"/>
      <c r="C37" s="65" t="s">
        <v>715</v>
      </c>
      <c r="D37" s="196">
        <v>0</v>
      </c>
      <c r="E37" s="196">
        <v>0</v>
      </c>
      <c r="F37" s="197">
        <v>0</v>
      </c>
      <c r="G37" s="197">
        <v>0</v>
      </c>
      <c r="H37" s="197">
        <f t="shared" si="1"/>
        <v>0</v>
      </c>
      <c r="I37" s="197">
        <f>D37-H37</f>
        <v>0</v>
      </c>
    </row>
    <row r="38" spans="1:9" ht="15.75" customHeight="1">
      <c r="A38" s="189" t="s">
        <v>608</v>
      </c>
      <c r="B38" s="190"/>
      <c r="C38" s="194" t="s">
        <v>609</v>
      </c>
      <c r="D38" s="198">
        <f>D39</f>
        <v>134138.8</v>
      </c>
      <c r="E38" s="198">
        <f>E39</f>
        <v>289011.9</v>
      </c>
      <c r="F38" s="198">
        <v>0</v>
      </c>
      <c r="G38" s="198">
        <v>0</v>
      </c>
      <c r="H38" s="198">
        <f>H39</f>
        <v>289011.9</v>
      </c>
      <c r="I38" s="198">
        <f>I39+I41</f>
        <v>-180290.47000000003</v>
      </c>
    </row>
    <row r="39" spans="1:9" ht="23.25" customHeight="1">
      <c r="A39" s="189" t="s">
        <v>610</v>
      </c>
      <c r="B39" s="190"/>
      <c r="C39" s="194" t="s">
        <v>611</v>
      </c>
      <c r="D39" s="198">
        <f>D40</f>
        <v>134138.8</v>
      </c>
      <c r="E39" s="198">
        <f>E40</f>
        <v>289011.9</v>
      </c>
      <c r="F39" s="198">
        <v>0</v>
      </c>
      <c r="G39" s="198">
        <v>0</v>
      </c>
      <c r="H39" s="198">
        <f>H40</f>
        <v>289011.9</v>
      </c>
      <c r="I39" s="199">
        <f>I40</f>
        <v>-154873.10000000003</v>
      </c>
    </row>
    <row r="40" spans="1:9" ht="24" customHeight="1">
      <c r="A40" s="115" t="s">
        <v>612</v>
      </c>
      <c r="B40" s="190"/>
      <c r="C40" s="65" t="s">
        <v>613</v>
      </c>
      <c r="D40" s="196">
        <v>134138.8</v>
      </c>
      <c r="E40" s="196">
        <v>289011.9</v>
      </c>
      <c r="F40" s="198">
        <v>0</v>
      </c>
      <c r="G40" s="198">
        <v>0</v>
      </c>
      <c r="H40" s="197">
        <v>289011.9</v>
      </c>
      <c r="I40" s="197">
        <f>D40-E40</f>
        <v>-154873.10000000003</v>
      </c>
    </row>
    <row r="41" spans="1:9" ht="54" customHeight="1">
      <c r="A41" s="188" t="s">
        <v>713</v>
      </c>
      <c r="B41" s="190"/>
      <c r="C41" s="194" t="s">
        <v>714</v>
      </c>
      <c r="D41" s="196">
        <v>0</v>
      </c>
      <c r="E41" s="196">
        <f>E42</f>
        <v>25417.37</v>
      </c>
      <c r="F41" s="198">
        <v>0</v>
      </c>
      <c r="G41" s="198">
        <v>0</v>
      </c>
      <c r="H41" s="197">
        <f>H42</f>
        <v>25417.37</v>
      </c>
      <c r="I41" s="197">
        <f>D41-E41</f>
        <v>-25417.37</v>
      </c>
    </row>
    <row r="42" spans="1:9" ht="16.5" customHeight="1">
      <c r="A42" s="115" t="s">
        <v>711</v>
      </c>
      <c r="B42" s="190"/>
      <c r="C42" s="65" t="s">
        <v>712</v>
      </c>
      <c r="D42" s="196">
        <v>0</v>
      </c>
      <c r="E42" s="196">
        <v>25417.37</v>
      </c>
      <c r="F42" s="198">
        <v>0</v>
      </c>
      <c r="G42" s="198">
        <v>0</v>
      </c>
      <c r="H42" s="197">
        <v>25417.37</v>
      </c>
      <c r="I42" s="197">
        <f>D42-E42</f>
        <v>-25417.37</v>
      </c>
    </row>
    <row r="43" spans="1:9" ht="16.5" customHeight="1">
      <c r="A43" s="189" t="s">
        <v>614</v>
      </c>
      <c r="B43" s="190"/>
      <c r="C43" s="194" t="s">
        <v>615</v>
      </c>
      <c r="D43" s="198">
        <v>0</v>
      </c>
      <c r="E43" s="198">
        <v>0</v>
      </c>
      <c r="F43" s="198">
        <v>0</v>
      </c>
      <c r="G43" s="198">
        <v>0</v>
      </c>
      <c r="H43" s="199">
        <v>0</v>
      </c>
      <c r="I43" s="199">
        <v>0</v>
      </c>
    </row>
    <row r="44" spans="1:9" ht="24.75" customHeight="1">
      <c r="A44" s="79" t="s">
        <v>616</v>
      </c>
      <c r="B44" s="80"/>
      <c r="C44" s="65" t="s">
        <v>617</v>
      </c>
      <c r="D44" s="196">
        <v>0</v>
      </c>
      <c r="E44" s="196">
        <v>0</v>
      </c>
      <c r="F44" s="197">
        <v>0</v>
      </c>
      <c r="G44" s="197">
        <v>0</v>
      </c>
      <c r="H44" s="197">
        <v>0</v>
      </c>
      <c r="I44" s="197">
        <v>0</v>
      </c>
    </row>
    <row r="45" spans="1:9" ht="15.75" customHeight="1">
      <c r="A45" s="186"/>
      <c r="B45" s="187"/>
      <c r="C45" s="82"/>
      <c r="D45" s="82"/>
      <c r="E45" s="82"/>
      <c r="F45" s="82"/>
      <c r="G45" s="82"/>
      <c r="H45" s="82"/>
      <c r="I45" s="82"/>
    </row>
    <row r="46" spans="1:9" ht="7.5" customHeight="1">
      <c r="A46" s="83"/>
      <c r="B46" s="84"/>
      <c r="C46" s="63"/>
      <c r="D46" s="85"/>
      <c r="E46" s="85"/>
      <c r="F46" s="85"/>
      <c r="G46" s="85"/>
      <c r="H46" s="86"/>
      <c r="I46" s="85"/>
    </row>
    <row r="47" spans="1:9" ht="14.25" hidden="1">
      <c r="A47" s="66"/>
      <c r="B47" s="9"/>
      <c r="C47" s="10"/>
      <c r="D47" s="11"/>
      <c r="E47" s="11"/>
      <c r="F47" s="11"/>
      <c r="G47" s="11"/>
      <c r="H47" s="64"/>
      <c r="I47" s="86"/>
    </row>
    <row r="48" spans="1:9" ht="5.25" customHeight="1">
      <c r="A48" s="67"/>
      <c r="B48" s="87"/>
      <c r="C48" s="68"/>
      <c r="D48" s="69"/>
      <c r="E48" s="69"/>
      <c r="F48" s="69"/>
      <c r="G48" s="69"/>
      <c r="H48" s="69"/>
      <c r="I48" s="88"/>
    </row>
    <row r="49" spans="1:9" ht="12.75">
      <c r="A49" s="70"/>
      <c r="B49" s="24"/>
      <c r="C49" s="24" t="s">
        <v>66</v>
      </c>
      <c r="D49" s="26"/>
      <c r="E49" s="71"/>
      <c r="F49" s="72" t="s">
        <v>19</v>
      </c>
      <c r="G49" s="73"/>
      <c r="H49" s="89"/>
      <c r="I49" s="27"/>
    </row>
    <row r="50" spans="1:9" ht="10.5" customHeight="1">
      <c r="A50" s="90"/>
      <c r="B50" s="24" t="s">
        <v>21</v>
      </c>
      <c r="C50" s="25" t="s">
        <v>67</v>
      </c>
      <c r="D50" s="26" t="s">
        <v>23</v>
      </c>
      <c r="E50" s="31" t="s">
        <v>30</v>
      </c>
      <c r="F50" s="32" t="s">
        <v>31</v>
      </c>
      <c r="G50" s="31" t="s">
        <v>32</v>
      </c>
      <c r="H50" s="33"/>
      <c r="I50" s="27" t="s">
        <v>61</v>
      </c>
    </row>
    <row r="51" spans="1:9" ht="10.5" customHeight="1">
      <c r="A51" s="24" t="s">
        <v>1</v>
      </c>
      <c r="B51" s="24" t="s">
        <v>26</v>
      </c>
      <c r="C51" s="25" t="s">
        <v>62</v>
      </c>
      <c r="D51" s="26" t="s">
        <v>28</v>
      </c>
      <c r="E51" s="35" t="s">
        <v>38</v>
      </c>
      <c r="F51" s="26" t="s">
        <v>39</v>
      </c>
      <c r="G51" s="26" t="s">
        <v>40</v>
      </c>
      <c r="H51" s="26" t="s">
        <v>41</v>
      </c>
      <c r="I51" s="27" t="s">
        <v>36</v>
      </c>
    </row>
    <row r="52" spans="1:9" ht="9.75" customHeight="1">
      <c r="A52" s="70"/>
      <c r="B52" s="24" t="s">
        <v>34</v>
      </c>
      <c r="C52" s="25" t="s">
        <v>63</v>
      </c>
      <c r="D52" s="26" t="s">
        <v>36</v>
      </c>
      <c r="E52" s="35" t="s">
        <v>44</v>
      </c>
      <c r="F52" s="26" t="s">
        <v>45</v>
      </c>
      <c r="G52" s="26"/>
      <c r="H52" s="26"/>
      <c r="I52" s="27"/>
    </row>
    <row r="53" spans="1:9" ht="10.5" customHeight="1">
      <c r="A53" s="70"/>
      <c r="B53" s="24"/>
      <c r="C53" s="25"/>
      <c r="D53" s="26"/>
      <c r="E53" s="35"/>
      <c r="F53" s="26"/>
      <c r="G53" s="26"/>
      <c r="H53" s="26"/>
      <c r="I53" s="27"/>
    </row>
    <row r="54" spans="1:9" ht="9.75" customHeight="1">
      <c r="A54" s="74">
        <v>1</v>
      </c>
      <c r="B54" s="75">
        <v>2</v>
      </c>
      <c r="C54" s="75">
        <v>3</v>
      </c>
      <c r="D54" s="31" t="s">
        <v>2</v>
      </c>
      <c r="E54" s="33" t="s">
        <v>3</v>
      </c>
      <c r="F54" s="31" t="s">
        <v>4</v>
      </c>
      <c r="G54" s="31" t="s">
        <v>5</v>
      </c>
      <c r="H54" s="31" t="s">
        <v>6</v>
      </c>
      <c r="I54" s="91" t="s">
        <v>7</v>
      </c>
    </row>
    <row r="55" spans="1:9" ht="34.5" customHeight="1">
      <c r="A55" s="79" t="s">
        <v>68</v>
      </c>
      <c r="B55" s="38" t="s">
        <v>69</v>
      </c>
      <c r="C55" s="76" t="s">
        <v>49</v>
      </c>
      <c r="D55" s="92">
        <v>168377204.96</v>
      </c>
      <c r="E55" s="205">
        <v>131133154.32</v>
      </c>
      <c r="F55" s="42"/>
      <c r="G55" s="42"/>
      <c r="H55" s="92">
        <f>E55</f>
        <v>131133154.32</v>
      </c>
      <c r="I55" s="42" t="s">
        <v>703</v>
      </c>
    </row>
    <row r="56" spans="1:9" ht="12.75" customHeight="1">
      <c r="A56" s="93" t="s">
        <v>70</v>
      </c>
      <c r="B56" s="94"/>
      <c r="C56" s="95"/>
      <c r="D56" s="82"/>
      <c r="E56" s="206"/>
      <c r="F56" s="97"/>
      <c r="G56" s="98"/>
      <c r="H56" s="98"/>
      <c r="I56" s="99"/>
    </row>
    <row r="57" spans="1:9" ht="24.75" customHeight="1">
      <c r="A57" s="79" t="s">
        <v>71</v>
      </c>
      <c r="B57" s="100" t="s">
        <v>72</v>
      </c>
      <c r="C57" s="78" t="s">
        <v>49</v>
      </c>
      <c r="D57" s="78"/>
      <c r="E57" s="102"/>
      <c r="F57" s="101"/>
      <c r="G57" s="102"/>
      <c r="H57" s="102"/>
      <c r="I57" s="65"/>
    </row>
    <row r="58" spans="1:9" ht="11.25" customHeight="1">
      <c r="A58" s="93" t="s">
        <v>73</v>
      </c>
      <c r="B58" s="94"/>
      <c r="C58" s="96"/>
      <c r="D58" s="96"/>
      <c r="E58" s="97"/>
      <c r="F58" s="98"/>
      <c r="G58" s="98"/>
      <c r="H58" s="98"/>
      <c r="I58" s="99"/>
    </row>
    <row r="59" spans="1:9" ht="15.75" customHeight="1">
      <c r="A59" s="79"/>
      <c r="B59" s="103"/>
      <c r="C59" s="78"/>
      <c r="D59" s="78"/>
      <c r="E59" s="101"/>
      <c r="F59" s="102"/>
      <c r="G59" s="102"/>
      <c r="H59" s="102"/>
      <c r="I59" s="65"/>
    </row>
    <row r="60" spans="1:9" ht="14.25" customHeight="1">
      <c r="A60" s="79"/>
      <c r="B60" s="103"/>
      <c r="C60" s="78"/>
      <c r="D60" s="78"/>
      <c r="E60" s="101"/>
      <c r="F60" s="102"/>
      <c r="G60" s="102"/>
      <c r="H60" s="102"/>
      <c r="I60" s="65"/>
    </row>
    <row r="61" spans="1:9" ht="18" customHeight="1">
      <c r="A61" s="79"/>
      <c r="B61" s="103"/>
      <c r="C61" s="78"/>
      <c r="D61" s="78"/>
      <c r="E61" s="101"/>
      <c r="F61" s="102"/>
      <c r="G61" s="102"/>
      <c r="H61" s="102"/>
      <c r="I61" s="65"/>
    </row>
    <row r="62" spans="1:9" ht="15" customHeight="1">
      <c r="A62" s="79"/>
      <c r="B62" s="80"/>
      <c r="C62" s="78"/>
      <c r="D62" s="78"/>
      <c r="E62" s="101"/>
      <c r="F62" s="102"/>
      <c r="G62" s="102"/>
      <c r="H62" s="102"/>
      <c r="I62" s="65"/>
    </row>
    <row r="63" spans="1:9" ht="21" customHeight="1">
      <c r="A63" s="79" t="s">
        <v>74</v>
      </c>
      <c r="B63" s="38" t="s">
        <v>75</v>
      </c>
      <c r="C63" s="78" t="s">
        <v>49</v>
      </c>
      <c r="D63" s="78"/>
      <c r="E63" s="101"/>
      <c r="F63" s="102"/>
      <c r="G63" s="102"/>
      <c r="H63" s="102"/>
      <c r="I63" s="65"/>
    </row>
    <row r="64" spans="1:9" ht="18.75" customHeight="1">
      <c r="A64" s="93" t="s">
        <v>73</v>
      </c>
      <c r="B64" s="94"/>
      <c r="C64" s="96"/>
      <c r="D64" s="96"/>
      <c r="E64" s="97"/>
      <c r="F64" s="98"/>
      <c r="G64" s="98"/>
      <c r="H64" s="98"/>
      <c r="I64" s="99"/>
    </row>
    <row r="65" spans="1:9" ht="12.75" customHeight="1">
      <c r="A65" s="79"/>
      <c r="B65" s="100"/>
      <c r="C65" s="78"/>
      <c r="D65" s="78"/>
      <c r="E65" s="101"/>
      <c r="F65" s="102"/>
      <c r="G65" s="102"/>
      <c r="H65" s="102"/>
      <c r="I65" s="65"/>
    </row>
    <row r="66" spans="1:9" ht="18" customHeight="1">
      <c r="A66" s="79"/>
      <c r="B66" s="100"/>
      <c r="C66" s="78"/>
      <c r="D66" s="78"/>
      <c r="E66" s="101"/>
      <c r="F66" s="102"/>
      <c r="G66" s="102"/>
      <c r="H66" s="102"/>
      <c r="I66" s="65"/>
    </row>
    <row r="67" spans="1:9" ht="18.75" customHeight="1">
      <c r="A67" s="115" t="s">
        <v>76</v>
      </c>
      <c r="B67" s="38" t="s">
        <v>77</v>
      </c>
      <c r="C67" s="78"/>
      <c r="D67" s="78"/>
      <c r="E67" s="101" t="s">
        <v>49</v>
      </c>
      <c r="F67" s="102"/>
      <c r="G67" s="101"/>
      <c r="H67" s="102"/>
      <c r="I67" s="41"/>
    </row>
    <row r="68" spans="1:9" ht="20.25" customHeight="1">
      <c r="A68" s="115" t="s">
        <v>78</v>
      </c>
      <c r="B68" s="38" t="s">
        <v>79</v>
      </c>
      <c r="C68" s="78"/>
      <c r="D68" s="78"/>
      <c r="E68" s="101" t="s">
        <v>49</v>
      </c>
      <c r="F68" s="102"/>
      <c r="G68" s="101"/>
      <c r="H68" s="102"/>
      <c r="I68" s="65" t="s">
        <v>49</v>
      </c>
    </row>
    <row r="69" spans="1:9" ht="21.75" customHeight="1">
      <c r="A69" s="115" t="s">
        <v>80</v>
      </c>
      <c r="B69" s="38" t="s">
        <v>81</v>
      </c>
      <c r="C69" s="78"/>
      <c r="D69" s="78"/>
      <c r="E69" s="101" t="s">
        <v>49</v>
      </c>
      <c r="F69" s="102"/>
      <c r="G69" s="101"/>
      <c r="H69" s="102"/>
      <c r="I69" s="65" t="s">
        <v>49</v>
      </c>
    </row>
    <row r="70" spans="1:9" ht="28.5" customHeight="1">
      <c r="A70" s="79" t="s">
        <v>82</v>
      </c>
      <c r="B70" s="94" t="s">
        <v>83</v>
      </c>
      <c r="C70" s="78" t="s">
        <v>49</v>
      </c>
      <c r="D70" s="96" t="s">
        <v>49</v>
      </c>
      <c r="E70" s="205">
        <v>131133154.32</v>
      </c>
      <c r="F70" s="104"/>
      <c r="G70" s="105"/>
      <c r="H70" s="92">
        <f>E70</f>
        <v>131133154.32</v>
      </c>
      <c r="I70" s="99" t="s">
        <v>49</v>
      </c>
    </row>
    <row r="71" spans="1:9" ht="36" customHeight="1">
      <c r="A71" s="79" t="s">
        <v>84</v>
      </c>
      <c r="B71" s="38" t="s">
        <v>85</v>
      </c>
      <c r="C71" s="77" t="s">
        <v>49</v>
      </c>
      <c r="D71" s="41" t="s">
        <v>49</v>
      </c>
      <c r="E71" s="42">
        <v>131133154.32</v>
      </c>
      <c r="F71" s="42"/>
      <c r="G71" s="42" t="s">
        <v>49</v>
      </c>
      <c r="H71" s="92">
        <f>E71</f>
        <v>131133154.32</v>
      </c>
      <c r="I71" s="41" t="s">
        <v>49</v>
      </c>
    </row>
    <row r="72" spans="1:9" ht="14.25" customHeight="1">
      <c r="A72" s="93" t="s">
        <v>73</v>
      </c>
      <c r="B72" s="94"/>
      <c r="C72" s="96"/>
      <c r="D72" s="96"/>
      <c r="E72" s="105"/>
      <c r="F72" s="104"/>
      <c r="G72" s="104"/>
      <c r="H72" s="104"/>
      <c r="I72" s="99"/>
    </row>
    <row r="73" spans="1:9" ht="23.25" customHeight="1">
      <c r="A73" s="79" t="s">
        <v>86</v>
      </c>
      <c r="B73" s="100" t="s">
        <v>87</v>
      </c>
      <c r="C73" s="78" t="s">
        <v>49</v>
      </c>
      <c r="D73" s="78" t="s">
        <v>49</v>
      </c>
      <c r="E73" s="140">
        <v>-417057427.63</v>
      </c>
      <c r="F73" s="141"/>
      <c r="G73" s="140" t="s">
        <v>49</v>
      </c>
      <c r="H73" s="141">
        <f>E73</f>
        <v>-417057427.63</v>
      </c>
      <c r="I73" s="65" t="s">
        <v>49</v>
      </c>
    </row>
    <row r="74" spans="1:9" ht="31.5" customHeight="1">
      <c r="A74" s="81" t="s">
        <v>88</v>
      </c>
      <c r="B74" s="38" t="s">
        <v>89</v>
      </c>
      <c r="C74" s="77" t="s">
        <v>49</v>
      </c>
      <c r="D74" s="77" t="s">
        <v>49</v>
      </c>
      <c r="E74" s="92">
        <f>'ф-127-1'!F9</f>
        <v>548190581.9499999</v>
      </c>
      <c r="F74" s="42"/>
      <c r="G74" s="92" t="s">
        <v>49</v>
      </c>
      <c r="H74" s="92">
        <f>E74</f>
        <v>548190581.9499999</v>
      </c>
      <c r="I74" s="41" t="s">
        <v>49</v>
      </c>
    </row>
    <row r="75" spans="1:9" ht="9.75" customHeight="1">
      <c r="A75" s="93"/>
      <c r="B75" s="106"/>
      <c r="C75" s="82"/>
      <c r="D75" s="82"/>
      <c r="E75" s="82"/>
      <c r="F75" s="82"/>
      <c r="G75" s="82"/>
      <c r="H75" s="86"/>
      <c r="I75" s="82"/>
    </row>
    <row r="76" spans="1:9" ht="3" customHeight="1" hidden="1">
      <c r="A76" s="107"/>
      <c r="B76" s="108"/>
      <c r="C76" s="109"/>
      <c r="D76" s="109"/>
      <c r="E76" s="109"/>
      <c r="F76" s="109"/>
      <c r="G76" s="109"/>
      <c r="H76" s="86"/>
      <c r="I76" s="109"/>
    </row>
    <row r="77" spans="1:9" ht="16.5" customHeight="1" hidden="1">
      <c r="A77" s="70"/>
      <c r="B77" s="25"/>
      <c r="C77" s="24" t="s">
        <v>66</v>
      </c>
      <c r="D77" s="26"/>
      <c r="E77" s="61"/>
      <c r="F77" s="110" t="s">
        <v>19</v>
      </c>
      <c r="G77" s="62"/>
      <c r="H77" s="89"/>
      <c r="I77" s="27"/>
    </row>
    <row r="78" spans="1:9" ht="10.5" customHeight="1">
      <c r="A78" s="90"/>
      <c r="B78" s="24" t="s">
        <v>21</v>
      </c>
      <c r="C78" s="25" t="s">
        <v>67</v>
      </c>
      <c r="D78" s="26" t="s">
        <v>23</v>
      </c>
      <c r="E78" s="31" t="s">
        <v>30</v>
      </c>
      <c r="F78" s="32" t="s">
        <v>31</v>
      </c>
      <c r="G78" s="31" t="s">
        <v>32</v>
      </c>
      <c r="H78" s="33"/>
      <c r="I78" s="27" t="s">
        <v>61</v>
      </c>
    </row>
    <row r="79" spans="1:9" ht="10.5" customHeight="1">
      <c r="A79" s="24" t="s">
        <v>1</v>
      </c>
      <c r="B79" s="24" t="s">
        <v>26</v>
      </c>
      <c r="C79" s="25" t="s">
        <v>27</v>
      </c>
      <c r="D79" s="26" t="s">
        <v>28</v>
      </c>
      <c r="E79" s="35" t="s">
        <v>38</v>
      </c>
      <c r="F79" s="26" t="s">
        <v>39</v>
      </c>
      <c r="G79" s="26" t="s">
        <v>40</v>
      </c>
      <c r="H79" s="26" t="s">
        <v>41</v>
      </c>
      <c r="I79" s="27" t="s">
        <v>36</v>
      </c>
    </row>
    <row r="80" spans="1:9" ht="10.5" customHeight="1">
      <c r="A80" s="70"/>
      <c r="B80" s="24" t="s">
        <v>34</v>
      </c>
      <c r="C80" s="24" t="s">
        <v>63</v>
      </c>
      <c r="D80" s="26" t="s">
        <v>36</v>
      </c>
      <c r="E80" s="35" t="s">
        <v>44</v>
      </c>
      <c r="F80" s="26" t="s">
        <v>45</v>
      </c>
      <c r="G80" s="26"/>
      <c r="H80" s="26"/>
      <c r="I80" s="27"/>
    </row>
    <row r="81" spans="1:9" ht="10.5" customHeight="1">
      <c r="A81" s="70"/>
      <c r="B81" s="24"/>
      <c r="C81" s="24"/>
      <c r="D81" s="26"/>
      <c r="E81" s="35"/>
      <c r="F81" s="26"/>
      <c r="G81" s="26"/>
      <c r="H81" s="26"/>
      <c r="I81" s="27"/>
    </row>
    <row r="82" spans="1:9" ht="15" customHeight="1">
      <c r="A82" s="74">
        <v>1</v>
      </c>
      <c r="B82" s="75">
        <v>2</v>
      </c>
      <c r="C82" s="75">
        <v>3</v>
      </c>
      <c r="D82" s="31" t="s">
        <v>2</v>
      </c>
      <c r="E82" s="33" t="s">
        <v>3</v>
      </c>
      <c r="F82" s="31" t="s">
        <v>4</v>
      </c>
      <c r="G82" s="31" t="s">
        <v>5</v>
      </c>
      <c r="H82" s="31" t="s">
        <v>6</v>
      </c>
      <c r="I82" s="91" t="s">
        <v>7</v>
      </c>
    </row>
    <row r="83" spans="1:9" ht="35.25" customHeight="1">
      <c r="A83" s="115" t="s">
        <v>90</v>
      </c>
      <c r="B83" s="94" t="s">
        <v>91</v>
      </c>
      <c r="C83" s="41" t="s">
        <v>49</v>
      </c>
      <c r="D83" s="77" t="s">
        <v>49</v>
      </c>
      <c r="E83" s="77" t="s">
        <v>49</v>
      </c>
      <c r="F83" s="41"/>
      <c r="G83" s="77"/>
      <c r="H83" s="41"/>
      <c r="I83" s="41" t="s">
        <v>49</v>
      </c>
    </row>
    <row r="84" spans="1:9" ht="15" customHeight="1">
      <c r="A84" s="116" t="s">
        <v>70</v>
      </c>
      <c r="B84" s="94"/>
      <c r="C84" s="111"/>
      <c r="D84" s="96"/>
      <c r="E84" s="96"/>
      <c r="F84" s="32" t="s">
        <v>92</v>
      </c>
      <c r="G84" s="96"/>
      <c r="H84" s="32"/>
      <c r="I84" s="32"/>
    </row>
    <row r="85" spans="1:9" ht="12.75">
      <c r="A85" s="115" t="s">
        <v>93</v>
      </c>
      <c r="B85" s="100" t="s">
        <v>94</v>
      </c>
      <c r="C85" s="96" t="s">
        <v>49</v>
      </c>
      <c r="D85" s="99" t="s">
        <v>49</v>
      </c>
      <c r="E85" s="99" t="s">
        <v>49</v>
      </c>
      <c r="F85" s="99"/>
      <c r="G85" s="99"/>
      <c r="H85" s="99"/>
      <c r="I85" s="99" t="s">
        <v>49</v>
      </c>
    </row>
    <row r="86" spans="1:9" ht="36" customHeight="1">
      <c r="A86" s="117" t="s">
        <v>95</v>
      </c>
      <c r="B86" s="38" t="s">
        <v>96</v>
      </c>
      <c r="C86" s="77" t="s">
        <v>49</v>
      </c>
      <c r="D86" s="41" t="s">
        <v>49</v>
      </c>
      <c r="E86" s="41" t="s">
        <v>49</v>
      </c>
      <c r="F86" s="41"/>
      <c r="G86" s="41"/>
      <c r="H86" s="41"/>
      <c r="I86" s="41" t="s">
        <v>49</v>
      </c>
    </row>
    <row r="87" spans="1:9" ht="6" customHeight="1">
      <c r="A87" s="93"/>
      <c r="B87" s="106"/>
      <c r="C87" s="82"/>
      <c r="D87" s="82"/>
      <c r="E87" s="82"/>
      <c r="F87" s="82"/>
      <c r="G87" s="82"/>
      <c r="H87" s="82"/>
      <c r="I87" s="82"/>
    </row>
    <row r="88" spans="1:9" ht="30" customHeight="1">
      <c r="A88" s="93" t="s">
        <v>97</v>
      </c>
      <c r="B88" s="93"/>
      <c r="C88" s="109" t="s">
        <v>704</v>
      </c>
      <c r="D88" s="84"/>
      <c r="E88" s="84" t="s">
        <v>98</v>
      </c>
      <c r="F88" s="82"/>
      <c r="G88" s="82"/>
      <c r="H88" s="82"/>
      <c r="I88" s="82"/>
    </row>
    <row r="89" spans="1:9" ht="9.75" customHeight="1">
      <c r="A89" s="10" t="s">
        <v>168</v>
      </c>
      <c r="B89" s="10"/>
      <c r="C89" s="11" t="s">
        <v>169</v>
      </c>
      <c r="D89" s="112"/>
      <c r="E89" s="112" t="s">
        <v>101</v>
      </c>
      <c r="F89" s="112"/>
      <c r="G89" s="112"/>
      <c r="H89" s="112"/>
      <c r="I89" s="112"/>
    </row>
    <row r="90" spans="1:9" ht="9.75" customHeight="1">
      <c r="A90" s="66"/>
      <c r="B90" s="66"/>
      <c r="C90" s="66"/>
      <c r="D90" s="112"/>
      <c r="E90" s="112"/>
      <c r="F90" s="83" t="s">
        <v>99</v>
      </c>
      <c r="G90" s="64"/>
      <c r="H90" s="112"/>
      <c r="I90" s="112"/>
    </row>
    <row r="91" spans="1:9" ht="24.75" customHeight="1">
      <c r="A91" s="10" t="s">
        <v>260</v>
      </c>
      <c r="B91" s="10"/>
      <c r="C91" s="109" t="s">
        <v>705</v>
      </c>
      <c r="D91" s="112"/>
      <c r="E91" s="112"/>
      <c r="F91" s="112"/>
      <c r="G91" s="112"/>
      <c r="H91" s="112"/>
      <c r="I91" s="112"/>
    </row>
    <row r="92" spans="1:9" ht="9.75" customHeight="1">
      <c r="A92" s="10" t="s">
        <v>166</v>
      </c>
      <c r="B92" s="10"/>
      <c r="C92" s="11" t="s">
        <v>167</v>
      </c>
      <c r="D92" s="112"/>
      <c r="E92" s="112"/>
      <c r="F92" s="112"/>
      <c r="G92" s="112"/>
      <c r="H92" s="112"/>
      <c r="I92" s="112"/>
    </row>
    <row r="93" spans="1:9" ht="23.25" customHeight="1">
      <c r="A93" s="10" t="s">
        <v>706</v>
      </c>
      <c r="B93" s="66"/>
      <c r="C93" s="66"/>
      <c r="D93" s="112"/>
      <c r="E93" s="112"/>
      <c r="F93" s="112"/>
      <c r="G93" s="112"/>
      <c r="H93" s="112"/>
      <c r="I93" s="15"/>
    </row>
    <row r="94" spans="4:9" ht="9.75" customHeight="1">
      <c r="D94" s="7"/>
      <c r="E94" s="7"/>
      <c r="F94" s="7"/>
      <c r="G94" s="7"/>
      <c r="H94" s="7"/>
      <c r="I94" s="1"/>
    </row>
    <row r="95" spans="1:9" ht="12.75" customHeight="1">
      <c r="A95" s="5"/>
      <c r="B95" s="5"/>
      <c r="C95" s="3"/>
      <c r="D95" s="6"/>
      <c r="E95" s="6"/>
      <c r="F95" s="6"/>
      <c r="G95" s="6"/>
      <c r="H95" s="6"/>
      <c r="I95" s="6"/>
    </row>
  </sheetData>
  <sheetProtection/>
  <mergeCells count="4">
    <mergeCell ref="C1:F1"/>
    <mergeCell ref="A2:G2"/>
    <mergeCell ref="A3:H3"/>
    <mergeCell ref="A4:G4"/>
  </mergeCells>
  <printOptions/>
  <pageMargins left="0.2755905511811024" right="0.15748031496062992" top="0.984251968503937" bottom="0.15748031496062992" header="0.5118110236220472" footer="0.15748031496062992"/>
  <pageSetup horizontalDpi="600" verticalDpi="600" orientation="landscape" paperSize="9" scale="90" r:id="rId1"/>
  <rowBreaks count="2" manualBreakCount="2">
    <brk id="47" max="255" man="1"/>
    <brk id="7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5"/>
  <sheetViews>
    <sheetView zoomScalePageLayoutView="0" workbookViewId="0" topLeftCell="A271">
      <selection activeCell="B436" sqref="B436"/>
    </sheetView>
  </sheetViews>
  <sheetFormatPr defaultColWidth="9.00390625" defaultRowHeight="12.75"/>
  <cols>
    <col min="1" max="1" width="38.75390625" style="8" customWidth="1"/>
    <col min="2" max="2" width="4.625" style="8" customWidth="1"/>
    <col min="3" max="3" width="22.625" style="8" customWidth="1"/>
    <col min="4" max="4" width="14.375" style="8" customWidth="1"/>
    <col min="5" max="5" width="14.125" style="8" customWidth="1"/>
    <col min="6" max="6" width="13.875" style="8" customWidth="1"/>
    <col min="7" max="7" width="9.625" style="8" customWidth="1"/>
    <col min="8" max="8" width="10.625" style="8" customWidth="1"/>
    <col min="9" max="9" width="12.00390625" style="8" customWidth="1"/>
    <col min="10" max="10" width="12.625" style="8" customWidth="1"/>
    <col min="11" max="11" width="12.00390625" style="8" customWidth="1"/>
    <col min="12" max="12" width="11.375" style="8" customWidth="1"/>
    <col min="13" max="16384" width="9.125" style="8" customWidth="1"/>
  </cols>
  <sheetData>
    <row r="1" spans="2:11" ht="14.25">
      <c r="B1" s="9"/>
      <c r="C1" s="10"/>
      <c r="D1" s="9" t="s">
        <v>16</v>
      </c>
      <c r="E1" s="11"/>
      <c r="F1" s="11"/>
      <c r="G1" s="11"/>
      <c r="H1" s="11"/>
      <c r="I1" s="11"/>
      <c r="J1" s="215" t="s">
        <v>17</v>
      </c>
      <c r="K1" s="216"/>
    </row>
    <row r="2" spans="1:11" ht="4.5" customHeight="1" thickBot="1">
      <c r="A2" s="12"/>
      <c r="B2" s="12"/>
      <c r="C2" s="13"/>
      <c r="D2" s="14"/>
      <c r="E2" s="14"/>
      <c r="F2" s="14"/>
      <c r="G2" s="14"/>
      <c r="H2" s="14"/>
      <c r="I2" s="14"/>
      <c r="J2" s="14"/>
      <c r="K2" s="15"/>
    </row>
    <row r="3" spans="1:11" ht="13.5" customHeight="1">
      <c r="A3" s="142"/>
      <c r="B3" s="143"/>
      <c r="C3" s="144" t="s">
        <v>18</v>
      </c>
      <c r="D3" s="145"/>
      <c r="E3" s="146"/>
      <c r="F3" s="220" t="s">
        <v>19</v>
      </c>
      <c r="G3" s="221"/>
      <c r="H3" s="221"/>
      <c r="I3" s="222"/>
      <c r="J3" s="147" t="s">
        <v>20</v>
      </c>
      <c r="K3" s="148"/>
    </row>
    <row r="4" spans="1:11" ht="7.5" customHeight="1">
      <c r="A4" s="149"/>
      <c r="B4" s="150" t="s">
        <v>21</v>
      </c>
      <c r="C4" s="151" t="s">
        <v>22</v>
      </c>
      <c r="D4" s="152" t="s">
        <v>23</v>
      </c>
      <c r="E4" s="153" t="s">
        <v>24</v>
      </c>
      <c r="F4" s="223"/>
      <c r="G4" s="224"/>
      <c r="H4" s="224"/>
      <c r="I4" s="225"/>
      <c r="J4" s="154" t="s">
        <v>25</v>
      </c>
      <c r="K4" s="155"/>
    </row>
    <row r="5" spans="1:11" ht="11.25" customHeight="1">
      <c r="A5" s="156"/>
      <c r="B5" s="150" t="s">
        <v>26</v>
      </c>
      <c r="C5" s="150" t="s">
        <v>27</v>
      </c>
      <c r="D5" s="152" t="s">
        <v>28</v>
      </c>
      <c r="E5" s="152" t="s">
        <v>29</v>
      </c>
      <c r="F5" s="157" t="s">
        <v>30</v>
      </c>
      <c r="G5" s="158" t="s">
        <v>31</v>
      </c>
      <c r="H5" s="157" t="s">
        <v>32</v>
      </c>
      <c r="I5" s="159"/>
      <c r="J5" s="153" t="s">
        <v>33</v>
      </c>
      <c r="K5" s="160" t="s">
        <v>261</v>
      </c>
    </row>
    <row r="6" spans="1:11" ht="11.25" customHeight="1">
      <c r="A6" s="149" t="s">
        <v>1</v>
      </c>
      <c r="B6" s="150" t="s">
        <v>34</v>
      </c>
      <c r="C6" s="150" t="s">
        <v>35</v>
      </c>
      <c r="D6" s="152" t="s">
        <v>36</v>
      </c>
      <c r="E6" s="161" t="s">
        <v>37</v>
      </c>
      <c r="F6" s="161" t="s">
        <v>38</v>
      </c>
      <c r="G6" s="152" t="s">
        <v>39</v>
      </c>
      <c r="H6" s="152" t="s">
        <v>40</v>
      </c>
      <c r="I6" s="152" t="s">
        <v>41</v>
      </c>
      <c r="J6" s="153" t="s">
        <v>42</v>
      </c>
      <c r="K6" s="162" t="s">
        <v>29</v>
      </c>
    </row>
    <row r="7" spans="1:11" ht="10.5" customHeight="1">
      <c r="A7" s="156"/>
      <c r="B7" s="150"/>
      <c r="C7" s="150" t="s">
        <v>43</v>
      </c>
      <c r="D7" s="152"/>
      <c r="E7" s="161"/>
      <c r="F7" s="161" t="s">
        <v>44</v>
      </c>
      <c r="G7" s="152" t="s">
        <v>45</v>
      </c>
      <c r="H7" s="152"/>
      <c r="I7" s="152"/>
      <c r="J7" s="153" t="s">
        <v>46</v>
      </c>
      <c r="K7" s="162" t="s">
        <v>37</v>
      </c>
    </row>
    <row r="8" spans="1:11" ht="12.75">
      <c r="A8" s="163">
        <v>1</v>
      </c>
      <c r="B8" s="163">
        <v>2</v>
      </c>
      <c r="C8" s="163">
        <v>3</v>
      </c>
      <c r="D8" s="55" t="s">
        <v>2</v>
      </c>
      <c r="E8" s="55" t="s">
        <v>3</v>
      </c>
      <c r="F8" s="55" t="s">
        <v>4</v>
      </c>
      <c r="G8" s="55" t="s">
        <v>5</v>
      </c>
      <c r="H8" s="55" t="s">
        <v>6</v>
      </c>
      <c r="I8" s="55" t="s">
        <v>7</v>
      </c>
      <c r="J8" s="55" t="s">
        <v>8</v>
      </c>
      <c r="K8" s="55" t="s">
        <v>9</v>
      </c>
    </row>
    <row r="9" spans="1:13" ht="12" customHeight="1">
      <c r="A9" s="119" t="s">
        <v>47</v>
      </c>
      <c r="B9" s="120" t="s">
        <v>48</v>
      </c>
      <c r="C9" s="120" t="s">
        <v>49</v>
      </c>
      <c r="D9" s="46">
        <f aca="true" t="shared" si="0" ref="D9:K9">D18+D370+D11+D442</f>
        <v>497298746.3</v>
      </c>
      <c r="E9" s="46">
        <f t="shared" si="0"/>
        <v>497298746.3</v>
      </c>
      <c r="F9" s="46">
        <f t="shared" si="0"/>
        <v>30368542.38</v>
      </c>
      <c r="G9" s="46">
        <f t="shared" si="0"/>
        <v>0</v>
      </c>
      <c r="H9" s="46">
        <f t="shared" si="0"/>
        <v>0</v>
      </c>
      <c r="I9" s="46">
        <f t="shared" si="0"/>
        <v>30368542.38</v>
      </c>
      <c r="J9" s="46">
        <f t="shared" si="0"/>
        <v>466958703.92</v>
      </c>
      <c r="K9" s="46">
        <f t="shared" si="0"/>
        <v>466958703.92</v>
      </c>
      <c r="L9" s="37"/>
      <c r="M9" s="15"/>
    </row>
    <row r="10" spans="1:11" ht="10.5" customHeight="1">
      <c r="A10" s="57" t="s">
        <v>50</v>
      </c>
      <c r="B10" s="121"/>
      <c r="C10" s="121"/>
      <c r="D10" s="46"/>
      <c r="E10" s="40"/>
      <c r="F10" s="40"/>
      <c r="G10" s="40"/>
      <c r="H10" s="40"/>
      <c r="I10" s="46"/>
      <c r="J10" s="40"/>
      <c r="K10" s="40"/>
    </row>
    <row r="11" spans="1:11" ht="12" customHeight="1" hidden="1">
      <c r="A11" s="122" t="s">
        <v>235</v>
      </c>
      <c r="B11" s="51"/>
      <c r="C11" s="123" t="s">
        <v>216</v>
      </c>
      <c r="D11" s="46">
        <f>D12</f>
        <v>0</v>
      </c>
      <c r="E11" s="46">
        <f aca="true" t="shared" si="1" ref="E11:K11">E12</f>
        <v>0</v>
      </c>
      <c r="F11" s="46">
        <f t="shared" si="1"/>
        <v>0</v>
      </c>
      <c r="G11" s="46">
        <f t="shared" si="1"/>
        <v>0</v>
      </c>
      <c r="H11" s="46">
        <f t="shared" si="1"/>
        <v>0</v>
      </c>
      <c r="I11" s="46">
        <f t="shared" si="1"/>
        <v>0</v>
      </c>
      <c r="J11" s="46">
        <f t="shared" si="1"/>
        <v>0</v>
      </c>
      <c r="K11" s="46">
        <f t="shared" si="1"/>
        <v>0</v>
      </c>
    </row>
    <row r="12" spans="1:11" ht="23.25" customHeight="1" hidden="1">
      <c r="A12" s="57" t="s">
        <v>217</v>
      </c>
      <c r="B12" s="52"/>
      <c r="C12" s="39" t="s">
        <v>162</v>
      </c>
      <c r="D12" s="46">
        <f aca="true" t="shared" si="2" ref="D12:K12">D13</f>
        <v>0</v>
      </c>
      <c r="E12" s="40">
        <f t="shared" si="2"/>
        <v>0</v>
      </c>
      <c r="F12" s="40">
        <f t="shared" si="2"/>
        <v>0</v>
      </c>
      <c r="G12" s="40">
        <f t="shared" si="2"/>
        <v>0</v>
      </c>
      <c r="H12" s="40">
        <f t="shared" si="2"/>
        <v>0</v>
      </c>
      <c r="I12" s="46">
        <f t="shared" si="2"/>
        <v>0</v>
      </c>
      <c r="J12" s="40">
        <f t="shared" si="2"/>
        <v>0</v>
      </c>
      <c r="K12" s="40">
        <f t="shared" si="2"/>
        <v>0</v>
      </c>
    </row>
    <row r="13" spans="1:11" ht="36.75" customHeight="1" hidden="1">
      <c r="A13" s="58" t="s">
        <v>171</v>
      </c>
      <c r="B13" s="52"/>
      <c r="C13" s="39" t="s">
        <v>163</v>
      </c>
      <c r="D13" s="46">
        <f aca="true" t="shared" si="3" ref="D13:K13">D16</f>
        <v>0</v>
      </c>
      <c r="E13" s="40">
        <f t="shared" si="3"/>
        <v>0</v>
      </c>
      <c r="F13" s="40">
        <f t="shared" si="3"/>
        <v>0</v>
      </c>
      <c r="G13" s="40">
        <f t="shared" si="3"/>
        <v>0</v>
      </c>
      <c r="H13" s="40">
        <f t="shared" si="3"/>
        <v>0</v>
      </c>
      <c r="I13" s="46">
        <f t="shared" si="3"/>
        <v>0</v>
      </c>
      <c r="J13" s="40">
        <f t="shared" si="3"/>
        <v>0</v>
      </c>
      <c r="K13" s="40">
        <f t="shared" si="3"/>
        <v>0</v>
      </c>
    </row>
    <row r="14" spans="1:11" ht="15.75" customHeight="1" hidden="1">
      <c r="A14" s="119" t="s">
        <v>295</v>
      </c>
      <c r="B14" s="124"/>
      <c r="C14" s="125" t="s">
        <v>159</v>
      </c>
      <c r="D14" s="113">
        <f>D15</f>
        <v>0</v>
      </c>
      <c r="E14" s="113">
        <f>E15</f>
        <v>0</v>
      </c>
      <c r="F14" s="113">
        <f aca="true" t="shared" si="4" ref="F14:K14">F15</f>
        <v>0</v>
      </c>
      <c r="G14" s="113">
        <f t="shared" si="4"/>
        <v>0</v>
      </c>
      <c r="H14" s="113">
        <f t="shared" si="4"/>
        <v>0</v>
      </c>
      <c r="I14" s="113">
        <f t="shared" si="4"/>
        <v>0</v>
      </c>
      <c r="J14" s="113">
        <f t="shared" si="4"/>
        <v>0</v>
      </c>
      <c r="K14" s="113">
        <f t="shared" si="4"/>
        <v>0</v>
      </c>
    </row>
    <row r="15" spans="1:11" ht="21.75" customHeight="1" hidden="1">
      <c r="A15" s="57" t="s">
        <v>217</v>
      </c>
      <c r="B15" s="51"/>
      <c r="C15" s="39" t="s">
        <v>160</v>
      </c>
      <c r="D15" s="46">
        <f>D16</f>
        <v>0</v>
      </c>
      <c r="E15" s="40">
        <f aca="true" t="shared" si="5" ref="E15:K15">E16</f>
        <v>0</v>
      </c>
      <c r="F15" s="40">
        <f t="shared" si="5"/>
        <v>0</v>
      </c>
      <c r="G15" s="40">
        <f>G16</f>
        <v>0</v>
      </c>
      <c r="H15" s="40">
        <f t="shared" si="5"/>
        <v>0</v>
      </c>
      <c r="I15" s="46">
        <f t="shared" si="5"/>
        <v>0</v>
      </c>
      <c r="J15" s="40">
        <f t="shared" si="5"/>
        <v>0</v>
      </c>
      <c r="K15" s="40">
        <f t="shared" si="5"/>
        <v>0</v>
      </c>
    </row>
    <row r="16" spans="1:11" ht="33.75" customHeight="1" hidden="1">
      <c r="A16" s="58" t="s">
        <v>171</v>
      </c>
      <c r="B16" s="51"/>
      <c r="C16" s="39" t="s">
        <v>161</v>
      </c>
      <c r="D16" s="46">
        <f>E16</f>
        <v>0</v>
      </c>
      <c r="E16" s="40"/>
      <c r="F16" s="40"/>
      <c r="G16" s="40">
        <v>0</v>
      </c>
      <c r="H16" s="40">
        <v>0</v>
      </c>
      <c r="I16" s="46">
        <f>F16</f>
        <v>0</v>
      </c>
      <c r="J16" s="40">
        <f>D16-I16</f>
        <v>0</v>
      </c>
      <c r="K16" s="40">
        <f>E16-I16</f>
        <v>0</v>
      </c>
    </row>
    <row r="17" spans="1:11" ht="4.5" customHeight="1">
      <c r="A17" s="58"/>
      <c r="B17" s="52"/>
      <c r="C17" s="39"/>
      <c r="D17" s="46"/>
      <c r="E17" s="40"/>
      <c r="F17" s="40"/>
      <c r="G17" s="40"/>
      <c r="H17" s="40"/>
      <c r="I17" s="46"/>
      <c r="J17" s="40"/>
      <c r="K17" s="40"/>
    </row>
    <row r="18" spans="1:12" ht="13.5" customHeight="1">
      <c r="A18" s="126" t="s">
        <v>237</v>
      </c>
      <c r="B18" s="52"/>
      <c r="C18" s="123" t="s">
        <v>222</v>
      </c>
      <c r="D18" s="46">
        <f>D19+D25+D32+D38+D23+D30+D28</f>
        <v>452676544.1</v>
      </c>
      <c r="E18" s="46">
        <f>E19+E25+E32+E38+E23+E30+E28</f>
        <v>452676544.1</v>
      </c>
      <c r="F18" s="46">
        <f aca="true" t="shared" si="6" ref="F18:K18">F19+F25+F32+F38+F23+F30+F28</f>
        <v>30368542.38</v>
      </c>
      <c r="G18" s="46">
        <f t="shared" si="6"/>
        <v>0</v>
      </c>
      <c r="H18" s="46">
        <f t="shared" si="6"/>
        <v>0</v>
      </c>
      <c r="I18" s="46">
        <f t="shared" si="6"/>
        <v>30368542.38</v>
      </c>
      <c r="J18" s="46">
        <f t="shared" si="6"/>
        <v>422336501.72</v>
      </c>
      <c r="K18" s="46">
        <f t="shared" si="6"/>
        <v>422336501.72</v>
      </c>
      <c r="L18" s="47"/>
    </row>
    <row r="19" spans="1:12" ht="23.25" customHeight="1">
      <c r="A19" s="127" t="s">
        <v>201</v>
      </c>
      <c r="B19" s="128"/>
      <c r="C19" s="39" t="s">
        <v>221</v>
      </c>
      <c r="D19" s="46">
        <f aca="true" t="shared" si="7" ref="D19:K19">D20+D21+D22</f>
        <v>5359951</v>
      </c>
      <c r="E19" s="46">
        <f t="shared" si="7"/>
        <v>5359951</v>
      </c>
      <c r="F19" s="46">
        <f t="shared" si="7"/>
        <v>136682</v>
      </c>
      <c r="G19" s="46">
        <f t="shared" si="7"/>
        <v>0</v>
      </c>
      <c r="H19" s="46">
        <f t="shared" si="7"/>
        <v>0</v>
      </c>
      <c r="I19" s="46">
        <f t="shared" si="7"/>
        <v>136682</v>
      </c>
      <c r="J19" s="46">
        <f t="shared" si="7"/>
        <v>5223269</v>
      </c>
      <c r="K19" s="46">
        <f t="shared" si="7"/>
        <v>5223269</v>
      </c>
      <c r="L19" s="47"/>
    </row>
    <row r="20" spans="1:12" ht="23.25" customHeight="1">
      <c r="A20" s="58" t="s">
        <v>170</v>
      </c>
      <c r="B20" s="52"/>
      <c r="C20" s="39" t="s">
        <v>150</v>
      </c>
      <c r="D20" s="46">
        <f aca="true" t="shared" si="8" ref="D20:K22">D329</f>
        <v>4109026</v>
      </c>
      <c r="E20" s="40">
        <f t="shared" si="8"/>
        <v>4109026</v>
      </c>
      <c r="F20" s="40">
        <f t="shared" si="8"/>
        <v>132466.8</v>
      </c>
      <c r="G20" s="40">
        <f t="shared" si="8"/>
        <v>0</v>
      </c>
      <c r="H20" s="40">
        <f t="shared" si="8"/>
        <v>0</v>
      </c>
      <c r="I20" s="46">
        <f t="shared" si="8"/>
        <v>132466.8</v>
      </c>
      <c r="J20" s="40">
        <f t="shared" si="8"/>
        <v>3976559.2</v>
      </c>
      <c r="K20" s="40">
        <f t="shared" si="8"/>
        <v>3976559.2</v>
      </c>
      <c r="L20" s="47"/>
    </row>
    <row r="21" spans="1:12" ht="23.25" customHeight="1">
      <c r="A21" s="58" t="s">
        <v>253</v>
      </c>
      <c r="B21" s="52"/>
      <c r="C21" s="39" t="s">
        <v>259</v>
      </c>
      <c r="D21" s="46">
        <f t="shared" si="8"/>
        <v>10000</v>
      </c>
      <c r="E21" s="40">
        <f t="shared" si="8"/>
        <v>10000</v>
      </c>
      <c r="F21" s="40">
        <f t="shared" si="8"/>
        <v>0</v>
      </c>
      <c r="G21" s="40">
        <f t="shared" si="8"/>
        <v>0</v>
      </c>
      <c r="H21" s="40">
        <f t="shared" si="8"/>
        <v>0</v>
      </c>
      <c r="I21" s="46">
        <f t="shared" si="8"/>
        <v>0</v>
      </c>
      <c r="J21" s="40">
        <f t="shared" si="8"/>
        <v>10000</v>
      </c>
      <c r="K21" s="40">
        <f t="shared" si="8"/>
        <v>10000</v>
      </c>
      <c r="L21" s="47"/>
    </row>
    <row r="22" spans="1:12" ht="44.25" customHeight="1">
      <c r="A22" s="58" t="s">
        <v>196</v>
      </c>
      <c r="B22" s="52"/>
      <c r="C22" s="39" t="s">
        <v>149</v>
      </c>
      <c r="D22" s="46">
        <f t="shared" si="8"/>
        <v>1240925</v>
      </c>
      <c r="E22" s="40">
        <f t="shared" si="8"/>
        <v>1240925</v>
      </c>
      <c r="F22" s="40">
        <f t="shared" si="8"/>
        <v>4215.2</v>
      </c>
      <c r="G22" s="40">
        <f t="shared" si="8"/>
        <v>0</v>
      </c>
      <c r="H22" s="40">
        <f t="shared" si="8"/>
        <v>0</v>
      </c>
      <c r="I22" s="46">
        <f t="shared" si="8"/>
        <v>4215.2</v>
      </c>
      <c r="J22" s="40">
        <f t="shared" si="8"/>
        <v>1236709.8</v>
      </c>
      <c r="K22" s="40">
        <f t="shared" si="8"/>
        <v>1236709.8</v>
      </c>
      <c r="L22" s="47"/>
    </row>
    <row r="23" spans="1:12" ht="12.75" hidden="1">
      <c r="A23" s="58" t="s">
        <v>214</v>
      </c>
      <c r="B23" s="52"/>
      <c r="C23" s="123" t="s">
        <v>284</v>
      </c>
      <c r="D23" s="46">
        <f>E23</f>
        <v>0</v>
      </c>
      <c r="E23" s="46">
        <f>E24</f>
        <v>0</v>
      </c>
      <c r="F23" s="46">
        <f aca="true" t="shared" si="9" ref="F23:K23">F24</f>
        <v>0</v>
      </c>
      <c r="G23" s="46">
        <f t="shared" si="9"/>
        <v>0</v>
      </c>
      <c r="H23" s="46">
        <f t="shared" si="9"/>
        <v>0</v>
      </c>
      <c r="I23" s="46">
        <v>0</v>
      </c>
      <c r="J23" s="46">
        <f t="shared" si="9"/>
        <v>28500</v>
      </c>
      <c r="K23" s="46">
        <f t="shared" si="9"/>
        <v>28500</v>
      </c>
      <c r="L23" s="47"/>
    </row>
    <row r="24" spans="1:12" ht="33.75" hidden="1">
      <c r="A24" s="58" t="s">
        <v>202</v>
      </c>
      <c r="B24" s="52"/>
      <c r="C24" s="39" t="s">
        <v>283</v>
      </c>
      <c r="D24" s="46">
        <v>0</v>
      </c>
      <c r="E24" s="40"/>
      <c r="F24" s="40">
        <v>0</v>
      </c>
      <c r="G24" s="40">
        <f>G44+G275</f>
        <v>0</v>
      </c>
      <c r="H24" s="40">
        <f>H44+H275</f>
        <v>0</v>
      </c>
      <c r="I24" s="46">
        <v>0</v>
      </c>
      <c r="J24" s="40">
        <f>J44+J275</f>
        <v>28500</v>
      </c>
      <c r="K24" s="40">
        <f>K44+K275</f>
        <v>28500</v>
      </c>
      <c r="L24" s="47"/>
    </row>
    <row r="25" spans="1:12" ht="32.25" customHeight="1">
      <c r="A25" s="127" t="s">
        <v>200</v>
      </c>
      <c r="B25" s="128"/>
      <c r="C25" s="123" t="s">
        <v>219</v>
      </c>
      <c r="D25" s="46">
        <f aca="true" t="shared" si="10" ref="D25:K25">D26+D27</f>
        <v>1994269.26</v>
      </c>
      <c r="E25" s="46">
        <f t="shared" si="10"/>
        <v>1994269.26</v>
      </c>
      <c r="F25" s="46">
        <f t="shared" si="10"/>
        <v>6350</v>
      </c>
      <c r="G25" s="46">
        <f t="shared" si="10"/>
        <v>0</v>
      </c>
      <c r="H25" s="46">
        <f t="shared" si="10"/>
        <v>0</v>
      </c>
      <c r="I25" s="46">
        <f t="shared" si="10"/>
        <v>6350</v>
      </c>
      <c r="J25" s="46">
        <f t="shared" si="10"/>
        <v>1987919.26</v>
      </c>
      <c r="K25" s="46">
        <f t="shared" si="10"/>
        <v>1987919.26</v>
      </c>
      <c r="L25" s="47"/>
    </row>
    <row r="26" spans="1:12" ht="26.25" customHeight="1">
      <c r="A26" s="58" t="s">
        <v>197</v>
      </c>
      <c r="B26" s="52"/>
      <c r="C26" s="39" t="s">
        <v>151</v>
      </c>
      <c r="D26" s="46">
        <f aca="true" t="shared" si="11" ref="D26:K26">D334+D95</f>
        <v>292011</v>
      </c>
      <c r="E26" s="40">
        <f t="shared" si="11"/>
        <v>292011</v>
      </c>
      <c r="F26" s="40">
        <f t="shared" si="11"/>
        <v>900</v>
      </c>
      <c r="G26" s="40">
        <f t="shared" si="11"/>
        <v>0</v>
      </c>
      <c r="H26" s="40">
        <f t="shared" si="11"/>
        <v>0</v>
      </c>
      <c r="I26" s="46">
        <f t="shared" si="11"/>
        <v>900</v>
      </c>
      <c r="J26" s="40">
        <f t="shared" si="11"/>
        <v>291111</v>
      </c>
      <c r="K26" s="40">
        <f t="shared" si="11"/>
        <v>291111</v>
      </c>
      <c r="L26" s="47"/>
    </row>
    <row r="27" spans="1:12" ht="22.5" customHeight="1">
      <c r="A27" s="58" t="s">
        <v>180</v>
      </c>
      <c r="B27" s="52"/>
      <c r="C27" s="39" t="s">
        <v>152</v>
      </c>
      <c r="D27" s="46">
        <f aca="true" t="shared" si="12" ref="D27:K27">D96+D274+D333</f>
        <v>1702258.26</v>
      </c>
      <c r="E27" s="40">
        <f t="shared" si="12"/>
        <v>1702258.26</v>
      </c>
      <c r="F27" s="40">
        <f t="shared" si="12"/>
        <v>5450</v>
      </c>
      <c r="G27" s="40">
        <f t="shared" si="12"/>
        <v>0</v>
      </c>
      <c r="H27" s="40">
        <f t="shared" si="12"/>
        <v>0</v>
      </c>
      <c r="I27" s="46">
        <f t="shared" si="12"/>
        <v>5450</v>
      </c>
      <c r="J27" s="40">
        <f t="shared" si="12"/>
        <v>1696808.26</v>
      </c>
      <c r="K27" s="40">
        <f t="shared" si="12"/>
        <v>1696808.26</v>
      </c>
      <c r="L27" s="47"/>
    </row>
    <row r="28" spans="1:12" ht="21">
      <c r="A28" s="127" t="s">
        <v>210</v>
      </c>
      <c r="B28" s="128"/>
      <c r="C28" s="123" t="s">
        <v>284</v>
      </c>
      <c r="D28" s="46">
        <f>29:29</f>
        <v>28500</v>
      </c>
      <c r="E28" s="46">
        <f>29:29</f>
        <v>28500</v>
      </c>
      <c r="F28" s="46">
        <f aca="true" t="shared" si="13" ref="F28:K28">$A29:$IV29</f>
        <v>0</v>
      </c>
      <c r="G28" s="46">
        <f t="shared" si="13"/>
        <v>0</v>
      </c>
      <c r="H28" s="46">
        <f t="shared" si="13"/>
        <v>0</v>
      </c>
      <c r="I28" s="46">
        <f t="shared" si="13"/>
        <v>0</v>
      </c>
      <c r="J28" s="46">
        <f t="shared" si="13"/>
        <v>28500</v>
      </c>
      <c r="K28" s="46">
        <f t="shared" si="13"/>
        <v>28500</v>
      </c>
      <c r="L28" s="47"/>
    </row>
    <row r="29" spans="1:12" ht="33.75">
      <c r="A29" s="58" t="s">
        <v>202</v>
      </c>
      <c r="B29" s="52"/>
      <c r="C29" s="39" t="s">
        <v>283</v>
      </c>
      <c r="D29" s="46">
        <f aca="true" t="shared" si="14" ref="D29:K29">D44+D98+D276</f>
        <v>28500</v>
      </c>
      <c r="E29" s="40">
        <f t="shared" si="14"/>
        <v>28500</v>
      </c>
      <c r="F29" s="40">
        <f t="shared" si="14"/>
        <v>0</v>
      </c>
      <c r="G29" s="40">
        <f t="shared" si="14"/>
        <v>0</v>
      </c>
      <c r="H29" s="40">
        <f t="shared" si="14"/>
        <v>0</v>
      </c>
      <c r="I29" s="40">
        <f t="shared" si="14"/>
        <v>0</v>
      </c>
      <c r="J29" s="40">
        <f t="shared" si="14"/>
        <v>28500</v>
      </c>
      <c r="K29" s="40">
        <f t="shared" si="14"/>
        <v>28500</v>
      </c>
      <c r="L29" s="47"/>
    </row>
    <row r="30" spans="1:12" ht="12.75">
      <c r="A30" s="58" t="s">
        <v>427</v>
      </c>
      <c r="B30" s="52"/>
      <c r="C30" s="123" t="s">
        <v>436</v>
      </c>
      <c r="D30" s="46">
        <f>D31</f>
        <v>11768888</v>
      </c>
      <c r="E30" s="46">
        <f aca="true" t="shared" si="15" ref="E30:K30">E31</f>
        <v>11768888</v>
      </c>
      <c r="F30" s="46">
        <f t="shared" si="15"/>
        <v>990597</v>
      </c>
      <c r="G30" s="46">
        <f t="shared" si="15"/>
        <v>0</v>
      </c>
      <c r="H30" s="46">
        <f t="shared" si="15"/>
        <v>0</v>
      </c>
      <c r="I30" s="46">
        <f t="shared" si="15"/>
        <v>990597</v>
      </c>
      <c r="J30" s="46">
        <f t="shared" si="15"/>
        <v>10778291</v>
      </c>
      <c r="K30" s="46">
        <f t="shared" si="15"/>
        <v>10778291</v>
      </c>
      <c r="L30" s="47"/>
    </row>
    <row r="31" spans="1:12" ht="12.75">
      <c r="A31" s="58" t="s">
        <v>426</v>
      </c>
      <c r="B31" s="52"/>
      <c r="C31" s="39" t="s">
        <v>435</v>
      </c>
      <c r="D31" s="46">
        <f>D100</f>
        <v>11768888</v>
      </c>
      <c r="E31" s="40">
        <f aca="true" t="shared" si="16" ref="E31:K31">E100</f>
        <v>11768888</v>
      </c>
      <c r="F31" s="40">
        <f t="shared" si="16"/>
        <v>990597</v>
      </c>
      <c r="G31" s="40">
        <f t="shared" si="16"/>
        <v>0</v>
      </c>
      <c r="H31" s="40">
        <f t="shared" si="16"/>
        <v>0</v>
      </c>
      <c r="I31" s="46">
        <f t="shared" si="16"/>
        <v>990597</v>
      </c>
      <c r="J31" s="40">
        <f t="shared" si="16"/>
        <v>10778291</v>
      </c>
      <c r="K31" s="40">
        <f t="shared" si="16"/>
        <v>10778291</v>
      </c>
      <c r="L31" s="47"/>
    </row>
    <row r="32" spans="1:12" ht="32.25" customHeight="1">
      <c r="A32" s="127" t="s">
        <v>218</v>
      </c>
      <c r="B32" s="128"/>
      <c r="C32" s="123" t="s">
        <v>153</v>
      </c>
      <c r="D32" s="46">
        <f>D33+D34+D35+D36+D37</f>
        <v>433516165.84000003</v>
      </c>
      <c r="E32" s="46">
        <f>E33+E34+E35+E36+E37</f>
        <v>433516165.84000003</v>
      </c>
      <c r="F32" s="46">
        <f aca="true" t="shared" si="17" ref="F32:K32">F33+F34+F35+F36+F37</f>
        <v>29234913.38</v>
      </c>
      <c r="G32" s="46">
        <f t="shared" si="17"/>
        <v>0</v>
      </c>
      <c r="H32" s="46">
        <f t="shared" si="17"/>
        <v>0</v>
      </c>
      <c r="I32" s="46">
        <f t="shared" si="17"/>
        <v>29234913.38</v>
      </c>
      <c r="J32" s="46">
        <f t="shared" si="17"/>
        <v>404281252.46000004</v>
      </c>
      <c r="K32" s="46">
        <f t="shared" si="17"/>
        <v>404281252.46000004</v>
      </c>
      <c r="L32" s="47"/>
    </row>
    <row r="33" spans="1:12" ht="32.25" customHeight="1">
      <c r="A33" s="58" t="s">
        <v>172</v>
      </c>
      <c r="B33" s="52"/>
      <c r="C33" s="39" t="s">
        <v>569</v>
      </c>
      <c r="D33" s="46">
        <f>D46+D102+D251</f>
        <v>377408159</v>
      </c>
      <c r="E33" s="46">
        <f>E46+E102+E251</f>
        <v>377408159</v>
      </c>
      <c r="F33" s="46">
        <f aca="true" t="shared" si="18" ref="F33:K33">F46+F102+F251</f>
        <v>27904493.38</v>
      </c>
      <c r="G33" s="46">
        <f t="shared" si="18"/>
        <v>0</v>
      </c>
      <c r="H33" s="46">
        <f t="shared" si="18"/>
        <v>0</v>
      </c>
      <c r="I33" s="46">
        <f t="shared" si="18"/>
        <v>27904493.38</v>
      </c>
      <c r="J33" s="46">
        <f t="shared" si="18"/>
        <v>349503665.62</v>
      </c>
      <c r="K33" s="46">
        <f t="shared" si="18"/>
        <v>349503665.62</v>
      </c>
      <c r="L33" s="47"/>
    </row>
    <row r="34" spans="1:12" ht="32.25" customHeight="1">
      <c r="A34" s="58" t="s">
        <v>177</v>
      </c>
      <c r="B34" s="52"/>
      <c r="C34" s="39" t="s">
        <v>568</v>
      </c>
      <c r="D34" s="46">
        <f>D47+D103+D252+D279</f>
        <v>32906324.849999998</v>
      </c>
      <c r="E34" s="46">
        <f>E47+E103+E252+E279</f>
        <v>32906324.849999998</v>
      </c>
      <c r="F34" s="46">
        <f aca="true" t="shared" si="19" ref="F34:K34">F47+F103+F252+F279</f>
        <v>0</v>
      </c>
      <c r="G34" s="46">
        <f t="shared" si="19"/>
        <v>0</v>
      </c>
      <c r="H34" s="46">
        <f t="shared" si="19"/>
        <v>0</v>
      </c>
      <c r="I34" s="46">
        <f t="shared" si="19"/>
        <v>0</v>
      </c>
      <c r="J34" s="46">
        <f t="shared" si="19"/>
        <v>32906324.849999998</v>
      </c>
      <c r="K34" s="46">
        <f t="shared" si="19"/>
        <v>32906324.849999998</v>
      </c>
      <c r="L34" s="47"/>
    </row>
    <row r="35" spans="1:12" ht="33" customHeight="1">
      <c r="A35" s="58" t="s">
        <v>172</v>
      </c>
      <c r="B35" s="52"/>
      <c r="C35" s="39" t="s">
        <v>154</v>
      </c>
      <c r="D35" s="40">
        <f>D253+D280</f>
        <v>14866351</v>
      </c>
      <c r="E35" s="40">
        <f>E253+E280</f>
        <v>14866351</v>
      </c>
      <c r="F35" s="40">
        <f aca="true" t="shared" si="20" ref="F35:K35">F253+F280</f>
        <v>1330420</v>
      </c>
      <c r="G35" s="40">
        <f t="shared" si="20"/>
        <v>0</v>
      </c>
      <c r="H35" s="40">
        <f t="shared" si="20"/>
        <v>0</v>
      </c>
      <c r="I35" s="40">
        <f t="shared" si="20"/>
        <v>1330420</v>
      </c>
      <c r="J35" s="40">
        <f t="shared" si="20"/>
        <v>13535931</v>
      </c>
      <c r="K35" s="40">
        <f t="shared" si="20"/>
        <v>13535931</v>
      </c>
      <c r="L35" s="47"/>
    </row>
    <row r="36" spans="1:12" ht="12.75" customHeight="1">
      <c r="A36" s="58" t="s">
        <v>177</v>
      </c>
      <c r="B36" s="52"/>
      <c r="C36" s="39" t="s">
        <v>155</v>
      </c>
      <c r="D36" s="40">
        <f>D281</f>
        <v>5873618.27</v>
      </c>
      <c r="E36" s="40">
        <f>E281</f>
        <v>5873618.27</v>
      </c>
      <c r="F36" s="40">
        <f aca="true" t="shared" si="21" ref="F36:K36">F281</f>
        <v>0</v>
      </c>
      <c r="G36" s="40">
        <f t="shared" si="21"/>
        <v>0</v>
      </c>
      <c r="H36" s="40">
        <f t="shared" si="21"/>
        <v>0</v>
      </c>
      <c r="I36" s="40">
        <f t="shared" si="21"/>
        <v>0</v>
      </c>
      <c r="J36" s="40">
        <f t="shared" si="21"/>
        <v>5873618.27</v>
      </c>
      <c r="K36" s="40">
        <f t="shared" si="21"/>
        <v>5873618.27</v>
      </c>
      <c r="L36" s="47"/>
    </row>
    <row r="37" spans="1:12" ht="69" customHeight="1">
      <c r="A37" s="58" t="s">
        <v>356</v>
      </c>
      <c r="B37" s="52"/>
      <c r="C37" s="39" t="s">
        <v>338</v>
      </c>
      <c r="D37" s="46">
        <f aca="true" t="shared" si="22" ref="D37:K37">D104+D282</f>
        <v>2461712.7199999997</v>
      </c>
      <c r="E37" s="40">
        <f t="shared" si="22"/>
        <v>2461712.7199999997</v>
      </c>
      <c r="F37" s="40">
        <f t="shared" si="22"/>
        <v>0</v>
      </c>
      <c r="G37" s="40">
        <f t="shared" si="22"/>
        <v>0</v>
      </c>
      <c r="H37" s="40">
        <f t="shared" si="22"/>
        <v>0</v>
      </c>
      <c r="I37" s="46">
        <f t="shared" si="22"/>
        <v>0</v>
      </c>
      <c r="J37" s="40">
        <f t="shared" si="22"/>
        <v>2461712.7199999997</v>
      </c>
      <c r="K37" s="40">
        <f t="shared" si="22"/>
        <v>2461712.7199999997</v>
      </c>
      <c r="L37" s="47"/>
    </row>
    <row r="38" spans="1:12" ht="12.75" customHeight="1">
      <c r="A38" s="127" t="s">
        <v>309</v>
      </c>
      <c r="B38" s="128"/>
      <c r="C38" s="123" t="s">
        <v>156</v>
      </c>
      <c r="D38" s="46">
        <f>D39+D40</f>
        <v>8770</v>
      </c>
      <c r="E38" s="46">
        <f>E39+E40</f>
        <v>8770</v>
      </c>
      <c r="F38" s="46">
        <f aca="true" t="shared" si="23" ref="F38:K38">F39+F40</f>
        <v>0</v>
      </c>
      <c r="G38" s="46">
        <f t="shared" si="23"/>
        <v>0</v>
      </c>
      <c r="H38" s="46">
        <f t="shared" si="23"/>
        <v>0</v>
      </c>
      <c r="I38" s="46">
        <f t="shared" si="23"/>
        <v>0</v>
      </c>
      <c r="J38" s="46">
        <f t="shared" si="23"/>
        <v>8770</v>
      </c>
      <c r="K38" s="46">
        <f t="shared" si="23"/>
        <v>8770</v>
      </c>
      <c r="L38" s="47"/>
    </row>
    <row r="39" spans="1:12" ht="24" customHeight="1" hidden="1">
      <c r="A39" s="58" t="s">
        <v>198</v>
      </c>
      <c r="B39" s="52"/>
      <c r="C39" s="39" t="s">
        <v>157</v>
      </c>
      <c r="D39" s="46">
        <f aca="true" t="shared" si="24" ref="D39:K40">D336</f>
        <v>0</v>
      </c>
      <c r="E39" s="40">
        <f t="shared" si="24"/>
        <v>0</v>
      </c>
      <c r="F39" s="40">
        <f t="shared" si="24"/>
        <v>0</v>
      </c>
      <c r="G39" s="40">
        <f t="shared" si="24"/>
        <v>0</v>
      </c>
      <c r="H39" s="40">
        <f t="shared" si="24"/>
        <v>0</v>
      </c>
      <c r="I39" s="46">
        <f t="shared" si="24"/>
        <v>0</v>
      </c>
      <c r="J39" s="40">
        <f t="shared" si="24"/>
        <v>0</v>
      </c>
      <c r="K39" s="40">
        <f t="shared" si="24"/>
        <v>0</v>
      </c>
      <c r="L39" s="47"/>
    </row>
    <row r="40" spans="1:12" ht="12" customHeight="1">
      <c r="A40" s="58" t="s">
        <v>199</v>
      </c>
      <c r="B40" s="52"/>
      <c r="C40" s="39" t="s">
        <v>158</v>
      </c>
      <c r="D40" s="46">
        <f t="shared" si="24"/>
        <v>8770</v>
      </c>
      <c r="E40" s="40">
        <f t="shared" si="24"/>
        <v>8770</v>
      </c>
      <c r="F40" s="40">
        <f t="shared" si="24"/>
        <v>0</v>
      </c>
      <c r="G40" s="40">
        <f t="shared" si="24"/>
        <v>0</v>
      </c>
      <c r="H40" s="40">
        <f t="shared" si="24"/>
        <v>0</v>
      </c>
      <c r="I40" s="46">
        <f t="shared" si="24"/>
        <v>0</v>
      </c>
      <c r="J40" s="40">
        <f t="shared" si="24"/>
        <v>8770</v>
      </c>
      <c r="K40" s="40">
        <f t="shared" si="24"/>
        <v>8770</v>
      </c>
      <c r="L40" s="47"/>
    </row>
    <row r="41" spans="1:12" ht="10.5" customHeight="1">
      <c r="A41" s="58"/>
      <c r="B41" s="52"/>
      <c r="C41" s="39"/>
      <c r="D41" s="46"/>
      <c r="E41" s="40"/>
      <c r="F41" s="40"/>
      <c r="G41" s="40"/>
      <c r="H41" s="40"/>
      <c r="I41" s="46"/>
      <c r="J41" s="40"/>
      <c r="K41" s="40"/>
      <c r="L41" s="47"/>
    </row>
    <row r="42" spans="1:12" ht="12" customHeight="1">
      <c r="A42" s="122" t="s">
        <v>236</v>
      </c>
      <c r="B42" s="51"/>
      <c r="C42" s="123" t="s">
        <v>165</v>
      </c>
      <c r="D42" s="46">
        <f>D45+D43</f>
        <v>99230045</v>
      </c>
      <c r="E42" s="46">
        <f aca="true" t="shared" si="25" ref="E42:K42">E45+E43</f>
        <v>99230045</v>
      </c>
      <c r="F42" s="46">
        <f t="shared" si="25"/>
        <v>8026559</v>
      </c>
      <c r="G42" s="46">
        <f t="shared" si="25"/>
        <v>0</v>
      </c>
      <c r="H42" s="46">
        <f t="shared" si="25"/>
        <v>0</v>
      </c>
      <c r="I42" s="46">
        <f t="shared" si="25"/>
        <v>8026559</v>
      </c>
      <c r="J42" s="46">
        <f t="shared" si="25"/>
        <v>91203486</v>
      </c>
      <c r="K42" s="46">
        <f t="shared" si="25"/>
        <v>91203486</v>
      </c>
      <c r="L42" s="47"/>
    </row>
    <row r="43" spans="1:12" ht="12.75">
      <c r="A43" s="57" t="s">
        <v>214</v>
      </c>
      <c r="B43" s="52"/>
      <c r="C43" s="39" t="s">
        <v>277</v>
      </c>
      <c r="D43" s="46">
        <f>E43</f>
        <v>0</v>
      </c>
      <c r="E43" s="40">
        <f aca="true" t="shared" si="26" ref="E43:K43">E44</f>
        <v>0</v>
      </c>
      <c r="F43" s="40">
        <f t="shared" si="26"/>
        <v>0</v>
      </c>
      <c r="G43" s="40">
        <f t="shared" si="26"/>
        <v>0</v>
      </c>
      <c r="H43" s="40">
        <f t="shared" si="26"/>
        <v>0</v>
      </c>
      <c r="I43" s="46">
        <f t="shared" si="26"/>
        <v>0</v>
      </c>
      <c r="J43" s="40">
        <f t="shared" si="26"/>
        <v>0</v>
      </c>
      <c r="K43" s="40">
        <f t="shared" si="26"/>
        <v>0</v>
      </c>
      <c r="L43" s="47"/>
    </row>
    <row r="44" spans="1:12" ht="33.75">
      <c r="A44" s="57" t="s">
        <v>202</v>
      </c>
      <c r="B44" s="52"/>
      <c r="C44" s="39" t="s">
        <v>276</v>
      </c>
      <c r="D44" s="46">
        <f>D68+D59</f>
        <v>0</v>
      </c>
      <c r="E44" s="40">
        <f>E68+E59</f>
        <v>0</v>
      </c>
      <c r="F44" s="40">
        <f aca="true" t="shared" si="27" ref="F44:K44">F68+F59</f>
        <v>0</v>
      </c>
      <c r="G44" s="40">
        <f t="shared" si="27"/>
        <v>0</v>
      </c>
      <c r="H44" s="40">
        <f t="shared" si="27"/>
        <v>0</v>
      </c>
      <c r="I44" s="40">
        <f t="shared" si="27"/>
        <v>0</v>
      </c>
      <c r="J44" s="40">
        <f t="shared" si="27"/>
        <v>0</v>
      </c>
      <c r="K44" s="40">
        <f t="shared" si="27"/>
        <v>0</v>
      </c>
      <c r="L44" s="47"/>
    </row>
    <row r="45" spans="1:12" ht="24.75" customHeight="1">
      <c r="A45" s="57" t="s">
        <v>218</v>
      </c>
      <c r="B45" s="52"/>
      <c r="C45" s="39" t="s">
        <v>164</v>
      </c>
      <c r="D45" s="46">
        <f>E45</f>
        <v>99230045</v>
      </c>
      <c r="E45" s="40">
        <f aca="true" t="shared" si="28" ref="E45:K45">E46+E47</f>
        <v>99230045</v>
      </c>
      <c r="F45" s="40">
        <f t="shared" si="28"/>
        <v>8026559</v>
      </c>
      <c r="G45" s="40">
        <f t="shared" si="28"/>
        <v>0</v>
      </c>
      <c r="H45" s="40">
        <f t="shared" si="28"/>
        <v>0</v>
      </c>
      <c r="I45" s="46">
        <f t="shared" si="28"/>
        <v>8026559</v>
      </c>
      <c r="J45" s="40">
        <f t="shared" si="28"/>
        <v>91203486</v>
      </c>
      <c r="K45" s="40">
        <f t="shared" si="28"/>
        <v>91203486</v>
      </c>
      <c r="L45" s="47"/>
    </row>
    <row r="46" spans="1:12" ht="45" customHeight="1">
      <c r="A46" s="58" t="s">
        <v>172</v>
      </c>
      <c r="B46" s="52"/>
      <c r="C46" s="39" t="s">
        <v>566</v>
      </c>
      <c r="D46" s="46">
        <f>E46</f>
        <v>99171945</v>
      </c>
      <c r="E46" s="40">
        <f aca="true" t="shared" si="29" ref="E46:K46">E61+E55+E65+E70+E51</f>
        <v>99171945</v>
      </c>
      <c r="F46" s="40">
        <f t="shared" si="29"/>
        <v>8026559</v>
      </c>
      <c r="G46" s="40">
        <f t="shared" si="29"/>
        <v>0</v>
      </c>
      <c r="H46" s="40">
        <f t="shared" si="29"/>
        <v>0</v>
      </c>
      <c r="I46" s="46">
        <f t="shared" si="29"/>
        <v>8026559</v>
      </c>
      <c r="J46" s="40">
        <f t="shared" si="29"/>
        <v>91145386</v>
      </c>
      <c r="K46" s="40">
        <f t="shared" si="29"/>
        <v>91145386</v>
      </c>
      <c r="L46" s="47"/>
    </row>
    <row r="47" spans="1:12" ht="12" customHeight="1">
      <c r="A47" s="58" t="s">
        <v>177</v>
      </c>
      <c r="B47" s="52"/>
      <c r="C47" s="39" t="s">
        <v>567</v>
      </c>
      <c r="D47" s="46">
        <f>D79+D73+D76+D87+D83+D90</f>
        <v>58100</v>
      </c>
      <c r="E47" s="40">
        <f>E79+E73+E76+E87+E83+E90</f>
        <v>58100</v>
      </c>
      <c r="F47" s="40">
        <f aca="true" t="shared" si="30" ref="F47:K47">F79+F73+F76+F87+F83+F90</f>
        <v>0</v>
      </c>
      <c r="G47" s="40">
        <f t="shared" si="30"/>
        <v>0</v>
      </c>
      <c r="H47" s="40">
        <f t="shared" si="30"/>
        <v>0</v>
      </c>
      <c r="I47" s="46">
        <f t="shared" si="30"/>
        <v>0</v>
      </c>
      <c r="J47" s="40">
        <f t="shared" si="30"/>
        <v>58100</v>
      </c>
      <c r="K47" s="40">
        <f t="shared" si="30"/>
        <v>58100</v>
      </c>
      <c r="L47" s="47"/>
    </row>
    <row r="48" spans="1:11" ht="1.5" customHeight="1">
      <c r="A48" s="58"/>
      <c r="B48" s="52"/>
      <c r="C48" s="121"/>
      <c r="D48" s="46"/>
      <c r="E48" s="40"/>
      <c r="F48" s="40"/>
      <c r="G48" s="40"/>
      <c r="H48" s="40"/>
      <c r="I48" s="46"/>
      <c r="J48" s="40"/>
      <c r="K48" s="40"/>
    </row>
    <row r="49" spans="1:11" ht="32.25" customHeight="1">
      <c r="A49" s="119" t="s">
        <v>173</v>
      </c>
      <c r="B49" s="51"/>
      <c r="C49" s="39" t="s">
        <v>389</v>
      </c>
      <c r="D49" s="46">
        <f>D50</f>
        <v>6003049</v>
      </c>
      <c r="E49" s="40">
        <f aca="true" t="shared" si="31" ref="E49:K50">E50</f>
        <v>6003049</v>
      </c>
      <c r="F49" s="40">
        <f t="shared" si="31"/>
        <v>494967</v>
      </c>
      <c r="G49" s="40">
        <f t="shared" si="31"/>
        <v>0</v>
      </c>
      <c r="H49" s="40">
        <f t="shared" si="31"/>
        <v>0</v>
      </c>
      <c r="I49" s="46">
        <f t="shared" si="31"/>
        <v>494967</v>
      </c>
      <c r="J49" s="40">
        <f t="shared" si="31"/>
        <v>5508082</v>
      </c>
      <c r="K49" s="40">
        <f t="shared" si="31"/>
        <v>5508082</v>
      </c>
    </row>
    <row r="50" spans="1:11" ht="22.5" customHeight="1">
      <c r="A50" s="57" t="s">
        <v>218</v>
      </c>
      <c r="B50" s="52"/>
      <c r="C50" s="39" t="s">
        <v>384</v>
      </c>
      <c r="D50" s="46">
        <f>D51</f>
        <v>6003049</v>
      </c>
      <c r="E50" s="40">
        <f t="shared" si="31"/>
        <v>6003049</v>
      </c>
      <c r="F50" s="40">
        <f t="shared" si="31"/>
        <v>494967</v>
      </c>
      <c r="G50" s="40">
        <f t="shared" si="31"/>
        <v>0</v>
      </c>
      <c r="H50" s="40">
        <f t="shared" si="31"/>
        <v>0</v>
      </c>
      <c r="I50" s="46">
        <f t="shared" si="31"/>
        <v>494967</v>
      </c>
      <c r="J50" s="40">
        <f t="shared" si="31"/>
        <v>5508082</v>
      </c>
      <c r="K50" s="40">
        <f t="shared" si="31"/>
        <v>5508082</v>
      </c>
    </row>
    <row r="51" spans="1:11" ht="44.25" customHeight="1">
      <c r="A51" s="58" t="s">
        <v>386</v>
      </c>
      <c r="B51" s="52"/>
      <c r="C51" s="39" t="s">
        <v>383</v>
      </c>
      <c r="D51" s="46">
        <f>E51</f>
        <v>6003049</v>
      </c>
      <c r="E51" s="40">
        <v>6003049</v>
      </c>
      <c r="F51" s="40">
        <v>494967</v>
      </c>
      <c r="G51" s="40">
        <v>0</v>
      </c>
      <c r="H51" s="40">
        <v>0</v>
      </c>
      <c r="I51" s="46">
        <f>F51</f>
        <v>494967</v>
      </c>
      <c r="J51" s="40">
        <f>D51-I51</f>
        <v>5508082</v>
      </c>
      <c r="K51" s="40">
        <f>E51-I51</f>
        <v>5508082</v>
      </c>
    </row>
    <row r="52" spans="1:11" ht="3" customHeight="1">
      <c r="A52" s="58"/>
      <c r="B52" s="52"/>
      <c r="C52" s="121"/>
      <c r="D52" s="46"/>
      <c r="E52" s="40"/>
      <c r="F52" s="40"/>
      <c r="G52" s="40"/>
      <c r="H52" s="40"/>
      <c r="I52" s="46"/>
      <c r="J52" s="40"/>
      <c r="K52" s="40"/>
    </row>
    <row r="53" spans="1:11" ht="32.25" customHeight="1">
      <c r="A53" s="119" t="s">
        <v>173</v>
      </c>
      <c r="B53" s="51"/>
      <c r="C53" s="39" t="s">
        <v>390</v>
      </c>
      <c r="D53" s="46">
        <f>D54</f>
        <v>18842996</v>
      </c>
      <c r="E53" s="40">
        <f aca="true" t="shared" si="32" ref="E53:K54">E54</f>
        <v>18842996</v>
      </c>
      <c r="F53" s="40">
        <f t="shared" si="32"/>
        <v>1586879</v>
      </c>
      <c r="G53" s="40">
        <f t="shared" si="32"/>
        <v>0</v>
      </c>
      <c r="H53" s="40">
        <f t="shared" si="32"/>
        <v>0</v>
      </c>
      <c r="I53" s="46">
        <f t="shared" si="32"/>
        <v>1586879</v>
      </c>
      <c r="J53" s="40">
        <f t="shared" si="32"/>
        <v>17256117</v>
      </c>
      <c r="K53" s="40">
        <f t="shared" si="32"/>
        <v>17256117</v>
      </c>
    </row>
    <row r="54" spans="1:11" ht="22.5" customHeight="1">
      <c r="A54" s="57" t="s">
        <v>218</v>
      </c>
      <c r="B54" s="52"/>
      <c r="C54" s="39" t="s">
        <v>391</v>
      </c>
      <c r="D54" s="46">
        <f>D55</f>
        <v>18842996</v>
      </c>
      <c r="E54" s="40">
        <f t="shared" si="32"/>
        <v>18842996</v>
      </c>
      <c r="F54" s="40">
        <f t="shared" si="32"/>
        <v>1586879</v>
      </c>
      <c r="G54" s="40">
        <f t="shared" si="32"/>
        <v>0</v>
      </c>
      <c r="H54" s="40">
        <f t="shared" si="32"/>
        <v>0</v>
      </c>
      <c r="I54" s="46">
        <f t="shared" si="32"/>
        <v>1586879</v>
      </c>
      <c r="J54" s="40">
        <f t="shared" si="32"/>
        <v>17256117</v>
      </c>
      <c r="K54" s="40">
        <f t="shared" si="32"/>
        <v>17256117</v>
      </c>
    </row>
    <row r="55" spans="1:11" ht="48.75" customHeight="1">
      <c r="A55" s="58" t="s">
        <v>386</v>
      </c>
      <c r="B55" s="52"/>
      <c r="C55" s="39" t="s">
        <v>392</v>
      </c>
      <c r="D55" s="46">
        <f>E55</f>
        <v>18842996</v>
      </c>
      <c r="E55" s="40">
        <v>18842996</v>
      </c>
      <c r="F55" s="40">
        <v>1586879</v>
      </c>
      <c r="G55" s="40">
        <v>0</v>
      </c>
      <c r="H55" s="40">
        <v>0</v>
      </c>
      <c r="I55" s="46">
        <f>F55</f>
        <v>1586879</v>
      </c>
      <c r="J55" s="40">
        <f>D55-I55</f>
        <v>17256117</v>
      </c>
      <c r="K55" s="40">
        <f>E55-I55</f>
        <v>17256117</v>
      </c>
    </row>
    <row r="56" spans="1:11" ht="1.5" customHeight="1">
      <c r="A56" s="58"/>
      <c r="B56" s="52"/>
      <c r="C56" s="121"/>
      <c r="D56" s="46"/>
      <c r="E56" s="40"/>
      <c r="F56" s="40"/>
      <c r="G56" s="40"/>
      <c r="H56" s="40"/>
      <c r="I56" s="46"/>
      <c r="J56" s="40"/>
      <c r="K56" s="40"/>
    </row>
    <row r="57" spans="1:11" ht="42">
      <c r="A57" s="119" t="s">
        <v>323</v>
      </c>
      <c r="B57" s="51"/>
      <c r="C57" s="39" t="s">
        <v>388</v>
      </c>
      <c r="D57" s="46">
        <f>D60+D58</f>
        <v>8128900</v>
      </c>
      <c r="E57" s="40">
        <f>E60+E58</f>
        <v>8128900</v>
      </c>
      <c r="F57" s="40">
        <f aca="true" t="shared" si="33" ref="F57:K57">F60+F58</f>
        <v>1333000</v>
      </c>
      <c r="G57" s="40">
        <f t="shared" si="33"/>
        <v>0</v>
      </c>
      <c r="H57" s="40">
        <f t="shared" si="33"/>
        <v>0</v>
      </c>
      <c r="I57" s="46">
        <f t="shared" si="33"/>
        <v>1333000</v>
      </c>
      <c r="J57" s="40">
        <f t="shared" si="33"/>
        <v>6795900</v>
      </c>
      <c r="K57" s="40">
        <f t="shared" si="33"/>
        <v>6795900</v>
      </c>
    </row>
    <row r="58" spans="1:11" ht="0.75" customHeight="1">
      <c r="A58" s="57" t="s">
        <v>214</v>
      </c>
      <c r="B58" s="52"/>
      <c r="C58" s="39" t="s">
        <v>366</v>
      </c>
      <c r="D58" s="46">
        <f>E58</f>
        <v>0</v>
      </c>
      <c r="E58" s="40">
        <f aca="true" t="shared" si="34" ref="E58:K58">E59</f>
        <v>0</v>
      </c>
      <c r="F58" s="40">
        <f>F59</f>
        <v>0</v>
      </c>
      <c r="G58" s="40">
        <f t="shared" si="34"/>
        <v>0</v>
      </c>
      <c r="H58" s="40">
        <f t="shared" si="34"/>
        <v>0</v>
      </c>
      <c r="I58" s="46">
        <f t="shared" si="34"/>
        <v>0</v>
      </c>
      <c r="J58" s="40">
        <f t="shared" si="34"/>
        <v>0</v>
      </c>
      <c r="K58" s="40">
        <f t="shared" si="34"/>
        <v>0</v>
      </c>
    </row>
    <row r="59" spans="1:11" ht="15" customHeight="1" hidden="1">
      <c r="A59" s="58" t="s">
        <v>202</v>
      </c>
      <c r="B59" s="52"/>
      <c r="C59" s="39" t="s">
        <v>365</v>
      </c>
      <c r="D59" s="46">
        <f>E59</f>
        <v>0</v>
      </c>
      <c r="E59" s="40">
        <v>0</v>
      </c>
      <c r="F59" s="40">
        <v>0</v>
      </c>
      <c r="G59" s="40">
        <v>0</v>
      </c>
      <c r="H59" s="40">
        <v>0</v>
      </c>
      <c r="I59" s="46">
        <f>F59</f>
        <v>0</v>
      </c>
      <c r="J59" s="40">
        <f>D59-I59</f>
        <v>0</v>
      </c>
      <c r="K59" s="40">
        <f>E59-I59</f>
        <v>0</v>
      </c>
    </row>
    <row r="60" spans="1:11" ht="27.75" customHeight="1">
      <c r="A60" s="57" t="s">
        <v>218</v>
      </c>
      <c r="B60" s="52"/>
      <c r="C60" s="39" t="s">
        <v>385</v>
      </c>
      <c r="D60" s="46">
        <f>E60</f>
        <v>8128900</v>
      </c>
      <c r="E60" s="40">
        <f>E61</f>
        <v>8128900</v>
      </c>
      <c r="F60" s="40">
        <f aca="true" t="shared" si="35" ref="F60:K60">F61</f>
        <v>1333000</v>
      </c>
      <c r="G60" s="40">
        <f t="shared" si="35"/>
        <v>0</v>
      </c>
      <c r="H60" s="40">
        <f t="shared" si="35"/>
        <v>0</v>
      </c>
      <c r="I60" s="46">
        <f t="shared" si="35"/>
        <v>1333000</v>
      </c>
      <c r="J60" s="40">
        <f t="shared" si="35"/>
        <v>6795900</v>
      </c>
      <c r="K60" s="40">
        <f t="shared" si="35"/>
        <v>6795900</v>
      </c>
    </row>
    <row r="61" spans="1:11" ht="45.75" customHeight="1">
      <c r="A61" s="58" t="s">
        <v>386</v>
      </c>
      <c r="B61" s="52"/>
      <c r="C61" s="39" t="s">
        <v>387</v>
      </c>
      <c r="D61" s="46">
        <f>E61</f>
        <v>8128900</v>
      </c>
      <c r="E61" s="40">
        <v>8128900</v>
      </c>
      <c r="F61" s="40">
        <v>1333000</v>
      </c>
      <c r="G61" s="40">
        <v>0</v>
      </c>
      <c r="H61" s="40">
        <v>0</v>
      </c>
      <c r="I61" s="46">
        <f>F61</f>
        <v>1333000</v>
      </c>
      <c r="J61" s="40">
        <f>D61-I61</f>
        <v>6795900</v>
      </c>
      <c r="K61" s="40">
        <f>E61-I61</f>
        <v>6795900</v>
      </c>
    </row>
    <row r="62" spans="1:11" ht="1.5" customHeight="1">
      <c r="A62" s="58"/>
      <c r="B62" s="52"/>
      <c r="C62" s="39"/>
      <c r="D62" s="46"/>
      <c r="E62" s="40"/>
      <c r="F62" s="40"/>
      <c r="G62" s="40"/>
      <c r="H62" s="40"/>
      <c r="I62" s="46"/>
      <c r="J62" s="40"/>
      <c r="K62" s="40"/>
    </row>
    <row r="63" spans="1:11" ht="42" hidden="1">
      <c r="A63" s="119" t="s">
        <v>175</v>
      </c>
      <c r="B63" s="51"/>
      <c r="C63" s="55" t="s">
        <v>115</v>
      </c>
      <c r="D63" s="113">
        <f aca="true" t="shared" si="36" ref="D63:K64">D64</f>
        <v>0</v>
      </c>
      <c r="E63" s="56">
        <f t="shared" si="36"/>
        <v>0</v>
      </c>
      <c r="F63" s="56">
        <f t="shared" si="36"/>
        <v>0</v>
      </c>
      <c r="G63" s="56">
        <f t="shared" si="36"/>
        <v>0</v>
      </c>
      <c r="H63" s="56">
        <f t="shared" si="36"/>
        <v>0</v>
      </c>
      <c r="I63" s="113">
        <f t="shared" si="36"/>
        <v>0</v>
      </c>
      <c r="J63" s="56">
        <f t="shared" si="36"/>
        <v>0</v>
      </c>
      <c r="K63" s="56">
        <f t="shared" si="36"/>
        <v>0</v>
      </c>
    </row>
    <row r="64" spans="1:11" ht="22.5" hidden="1">
      <c r="A64" s="57" t="s">
        <v>218</v>
      </c>
      <c r="B64" s="51"/>
      <c r="C64" s="39" t="s">
        <v>224</v>
      </c>
      <c r="D64" s="46">
        <f aca="true" t="shared" si="37" ref="D64:D79">E64</f>
        <v>0</v>
      </c>
      <c r="E64" s="40">
        <f t="shared" si="36"/>
        <v>0</v>
      </c>
      <c r="F64" s="40">
        <f t="shared" si="36"/>
        <v>0</v>
      </c>
      <c r="G64" s="40">
        <f t="shared" si="36"/>
        <v>0</v>
      </c>
      <c r="H64" s="40">
        <f t="shared" si="36"/>
        <v>0</v>
      </c>
      <c r="I64" s="46">
        <f t="shared" si="36"/>
        <v>0</v>
      </c>
      <c r="J64" s="40">
        <f t="shared" si="36"/>
        <v>0</v>
      </c>
      <c r="K64" s="40">
        <f t="shared" si="36"/>
        <v>0</v>
      </c>
    </row>
    <row r="65" spans="1:11" ht="45" hidden="1">
      <c r="A65" s="58" t="s">
        <v>174</v>
      </c>
      <c r="B65" s="51"/>
      <c r="C65" s="39" t="s">
        <v>116</v>
      </c>
      <c r="D65" s="46">
        <f t="shared" si="37"/>
        <v>0</v>
      </c>
      <c r="E65" s="40">
        <v>0</v>
      </c>
      <c r="F65" s="40">
        <v>0</v>
      </c>
      <c r="G65" s="40">
        <v>0</v>
      </c>
      <c r="H65" s="40">
        <v>0</v>
      </c>
      <c r="I65" s="46">
        <f>F65</f>
        <v>0</v>
      </c>
      <c r="J65" s="40">
        <f>D65-I65</f>
        <v>0</v>
      </c>
      <c r="K65" s="40">
        <f>E65-I65</f>
        <v>0</v>
      </c>
    </row>
    <row r="66" spans="1:11" ht="22.5" customHeight="1">
      <c r="A66" s="119" t="s">
        <v>324</v>
      </c>
      <c r="B66" s="51"/>
      <c r="C66" s="55" t="s">
        <v>393</v>
      </c>
      <c r="D66" s="113">
        <f aca="true" t="shared" si="38" ref="D66:K66">D67+D69</f>
        <v>66197000</v>
      </c>
      <c r="E66" s="56">
        <f t="shared" si="38"/>
        <v>66197000</v>
      </c>
      <c r="F66" s="56">
        <f t="shared" si="38"/>
        <v>4611713</v>
      </c>
      <c r="G66" s="56">
        <f t="shared" si="38"/>
        <v>0</v>
      </c>
      <c r="H66" s="56">
        <f t="shared" si="38"/>
        <v>0</v>
      </c>
      <c r="I66" s="113">
        <f t="shared" si="38"/>
        <v>4611713</v>
      </c>
      <c r="J66" s="56">
        <f t="shared" si="38"/>
        <v>61585287</v>
      </c>
      <c r="K66" s="56">
        <f t="shared" si="38"/>
        <v>61585287</v>
      </c>
    </row>
    <row r="67" spans="1:11" ht="13.5" customHeight="1">
      <c r="A67" s="57" t="s">
        <v>214</v>
      </c>
      <c r="B67" s="52"/>
      <c r="C67" s="39" t="s">
        <v>394</v>
      </c>
      <c r="D67" s="46">
        <f>E67</f>
        <v>0</v>
      </c>
      <c r="E67" s="40">
        <f>E68</f>
        <v>0</v>
      </c>
      <c r="F67" s="40">
        <f aca="true" t="shared" si="39" ref="F67:K67">F68</f>
        <v>0</v>
      </c>
      <c r="G67" s="40">
        <f t="shared" si="39"/>
        <v>0</v>
      </c>
      <c r="H67" s="40">
        <f t="shared" si="39"/>
        <v>0</v>
      </c>
      <c r="I67" s="46">
        <f t="shared" si="39"/>
        <v>0</v>
      </c>
      <c r="J67" s="40">
        <f t="shared" si="39"/>
        <v>0</v>
      </c>
      <c r="K67" s="40">
        <f t="shared" si="39"/>
        <v>0</v>
      </c>
    </row>
    <row r="68" spans="1:11" ht="22.5" customHeight="1">
      <c r="A68" s="58" t="s">
        <v>202</v>
      </c>
      <c r="B68" s="52"/>
      <c r="C68" s="39" t="s">
        <v>395</v>
      </c>
      <c r="D68" s="46">
        <f>E68</f>
        <v>0</v>
      </c>
      <c r="E68" s="40"/>
      <c r="F68" s="40"/>
      <c r="G68" s="40">
        <v>0</v>
      </c>
      <c r="H68" s="40">
        <v>0</v>
      </c>
      <c r="I68" s="46">
        <f>F68</f>
        <v>0</v>
      </c>
      <c r="J68" s="40">
        <f>D68-I68</f>
        <v>0</v>
      </c>
      <c r="K68" s="40">
        <f>E68-I68</f>
        <v>0</v>
      </c>
    </row>
    <row r="69" spans="1:11" ht="24.75" customHeight="1">
      <c r="A69" s="57" t="s">
        <v>218</v>
      </c>
      <c r="B69" s="51"/>
      <c r="C69" s="39" t="s">
        <v>396</v>
      </c>
      <c r="D69" s="46">
        <f t="shared" si="37"/>
        <v>66197000</v>
      </c>
      <c r="E69" s="40">
        <f aca="true" t="shared" si="40" ref="E69:K69">E70</f>
        <v>66197000</v>
      </c>
      <c r="F69" s="40">
        <f t="shared" si="40"/>
        <v>4611713</v>
      </c>
      <c r="G69" s="40">
        <f t="shared" si="40"/>
        <v>0</v>
      </c>
      <c r="H69" s="40">
        <f t="shared" si="40"/>
        <v>0</v>
      </c>
      <c r="I69" s="46">
        <f t="shared" si="40"/>
        <v>4611713</v>
      </c>
      <c r="J69" s="40">
        <f t="shared" si="40"/>
        <v>61585287</v>
      </c>
      <c r="K69" s="40">
        <f t="shared" si="40"/>
        <v>61585287</v>
      </c>
    </row>
    <row r="70" spans="1:11" ht="44.25" customHeight="1">
      <c r="A70" s="58" t="s">
        <v>386</v>
      </c>
      <c r="B70" s="51"/>
      <c r="C70" s="39" t="s">
        <v>397</v>
      </c>
      <c r="D70" s="46">
        <f t="shared" si="37"/>
        <v>66197000</v>
      </c>
      <c r="E70" s="40">
        <v>66197000</v>
      </c>
      <c r="F70" s="40">
        <v>4611713</v>
      </c>
      <c r="G70" s="40">
        <v>0</v>
      </c>
      <c r="H70" s="40">
        <v>0</v>
      </c>
      <c r="I70" s="46">
        <f>F70</f>
        <v>4611713</v>
      </c>
      <c r="J70" s="40">
        <f>D70-I70</f>
        <v>61585287</v>
      </c>
      <c r="K70" s="40">
        <f>E70-I70</f>
        <v>61585287</v>
      </c>
    </row>
    <row r="71" spans="1:11" ht="42" hidden="1">
      <c r="A71" s="119" t="s">
        <v>106</v>
      </c>
      <c r="B71" s="51"/>
      <c r="C71" s="55" t="s">
        <v>304</v>
      </c>
      <c r="D71" s="113">
        <f t="shared" si="37"/>
        <v>0</v>
      </c>
      <c r="E71" s="56">
        <f aca="true" t="shared" si="41" ref="E71:K72">E72</f>
        <v>0</v>
      </c>
      <c r="F71" s="56">
        <f t="shared" si="41"/>
        <v>0</v>
      </c>
      <c r="G71" s="56">
        <f t="shared" si="41"/>
        <v>0</v>
      </c>
      <c r="H71" s="56">
        <f t="shared" si="41"/>
        <v>0</v>
      </c>
      <c r="I71" s="113">
        <f t="shared" si="41"/>
        <v>0</v>
      </c>
      <c r="J71" s="56">
        <f t="shared" si="41"/>
        <v>0</v>
      </c>
      <c r="K71" s="56">
        <f t="shared" si="41"/>
        <v>0</v>
      </c>
    </row>
    <row r="72" spans="1:11" ht="22.5" hidden="1">
      <c r="A72" s="57" t="s">
        <v>218</v>
      </c>
      <c r="B72" s="51"/>
      <c r="C72" s="55" t="s">
        <v>303</v>
      </c>
      <c r="D72" s="113">
        <f t="shared" si="37"/>
        <v>0</v>
      </c>
      <c r="E72" s="56">
        <f>E73</f>
        <v>0</v>
      </c>
      <c r="F72" s="56">
        <f t="shared" si="41"/>
        <v>0</v>
      </c>
      <c r="G72" s="56">
        <f t="shared" si="41"/>
        <v>0</v>
      </c>
      <c r="H72" s="56">
        <f t="shared" si="41"/>
        <v>0</v>
      </c>
      <c r="I72" s="113">
        <f t="shared" si="41"/>
        <v>0</v>
      </c>
      <c r="J72" s="56">
        <f t="shared" si="41"/>
        <v>0</v>
      </c>
      <c r="K72" s="56">
        <f t="shared" si="41"/>
        <v>0</v>
      </c>
    </row>
    <row r="73" spans="1:11" ht="45" hidden="1">
      <c r="A73" s="58" t="s">
        <v>174</v>
      </c>
      <c r="B73" s="51"/>
      <c r="C73" s="55" t="s">
        <v>302</v>
      </c>
      <c r="D73" s="113">
        <f t="shared" si="37"/>
        <v>0</v>
      </c>
      <c r="E73" s="56">
        <v>0</v>
      </c>
      <c r="F73" s="56">
        <v>0</v>
      </c>
      <c r="G73" s="56">
        <v>0</v>
      </c>
      <c r="H73" s="56">
        <v>0</v>
      </c>
      <c r="I73" s="113">
        <f>F73</f>
        <v>0</v>
      </c>
      <c r="J73" s="56">
        <f>D73-I73</f>
        <v>0</v>
      </c>
      <c r="K73" s="56">
        <f>E73-I73</f>
        <v>0</v>
      </c>
    </row>
    <row r="74" spans="1:11" ht="12.75" hidden="1">
      <c r="A74" s="119" t="s">
        <v>107</v>
      </c>
      <c r="B74" s="51"/>
      <c r="C74" s="55" t="s">
        <v>307</v>
      </c>
      <c r="D74" s="113">
        <f>E74</f>
        <v>0</v>
      </c>
      <c r="E74" s="56">
        <f aca="true" t="shared" si="42" ref="E74:K75">E75</f>
        <v>0</v>
      </c>
      <c r="F74" s="56">
        <f t="shared" si="42"/>
        <v>0</v>
      </c>
      <c r="G74" s="56">
        <f t="shared" si="42"/>
        <v>0</v>
      </c>
      <c r="H74" s="56">
        <f t="shared" si="42"/>
        <v>0</v>
      </c>
      <c r="I74" s="113">
        <f t="shared" si="42"/>
        <v>0</v>
      </c>
      <c r="J74" s="56">
        <f t="shared" si="42"/>
        <v>0</v>
      </c>
      <c r="K74" s="56">
        <f t="shared" si="42"/>
        <v>0</v>
      </c>
    </row>
    <row r="75" spans="1:11" ht="22.5" hidden="1">
      <c r="A75" s="57" t="s">
        <v>218</v>
      </c>
      <c r="B75" s="51"/>
      <c r="C75" s="55" t="s">
        <v>306</v>
      </c>
      <c r="D75" s="113">
        <f>E75</f>
        <v>0</v>
      </c>
      <c r="E75" s="56">
        <f>E76</f>
        <v>0</v>
      </c>
      <c r="F75" s="56">
        <f t="shared" si="42"/>
        <v>0</v>
      </c>
      <c r="G75" s="56">
        <f t="shared" si="42"/>
        <v>0</v>
      </c>
      <c r="H75" s="56">
        <f t="shared" si="42"/>
        <v>0</v>
      </c>
      <c r="I75" s="113">
        <f t="shared" si="42"/>
        <v>0</v>
      </c>
      <c r="J75" s="56">
        <f t="shared" si="42"/>
        <v>0</v>
      </c>
      <c r="K75" s="56">
        <f t="shared" si="42"/>
        <v>0</v>
      </c>
    </row>
    <row r="76" spans="1:11" ht="45" hidden="1">
      <c r="A76" s="58" t="s">
        <v>174</v>
      </c>
      <c r="B76" s="51"/>
      <c r="C76" s="55" t="s">
        <v>305</v>
      </c>
      <c r="D76" s="113">
        <f>E76</f>
        <v>0</v>
      </c>
      <c r="E76" s="56">
        <v>0</v>
      </c>
      <c r="F76" s="56">
        <v>0</v>
      </c>
      <c r="G76" s="56">
        <v>0</v>
      </c>
      <c r="H76" s="56">
        <v>0</v>
      </c>
      <c r="I76" s="113">
        <f>F76</f>
        <v>0</v>
      </c>
      <c r="J76" s="56">
        <f>D76-I76</f>
        <v>0</v>
      </c>
      <c r="K76" s="56">
        <f>E76-I76</f>
        <v>0</v>
      </c>
    </row>
    <row r="77" spans="1:11" ht="31.5" customHeight="1">
      <c r="A77" s="119" t="s">
        <v>186</v>
      </c>
      <c r="B77" s="51"/>
      <c r="C77" s="39" t="s">
        <v>399</v>
      </c>
      <c r="D77" s="46">
        <f t="shared" si="37"/>
        <v>58100</v>
      </c>
      <c r="E77" s="40">
        <f aca="true" t="shared" si="43" ref="E77:K78">E78</f>
        <v>58100</v>
      </c>
      <c r="F77" s="40">
        <f t="shared" si="43"/>
        <v>0</v>
      </c>
      <c r="G77" s="40">
        <f t="shared" si="43"/>
        <v>0</v>
      </c>
      <c r="H77" s="40">
        <f t="shared" si="43"/>
        <v>0</v>
      </c>
      <c r="I77" s="46">
        <f t="shared" si="43"/>
        <v>0</v>
      </c>
      <c r="J77" s="40">
        <f t="shared" si="43"/>
        <v>58100</v>
      </c>
      <c r="K77" s="40">
        <f t="shared" si="43"/>
        <v>58100</v>
      </c>
    </row>
    <row r="78" spans="1:11" ht="24" customHeight="1">
      <c r="A78" s="57" t="s">
        <v>218</v>
      </c>
      <c r="B78" s="51"/>
      <c r="C78" s="39" t="s">
        <v>398</v>
      </c>
      <c r="D78" s="46">
        <f t="shared" si="37"/>
        <v>58100</v>
      </c>
      <c r="E78" s="40">
        <f t="shared" si="43"/>
        <v>58100</v>
      </c>
      <c r="F78" s="40">
        <f t="shared" si="43"/>
        <v>0</v>
      </c>
      <c r="G78" s="40">
        <f t="shared" si="43"/>
        <v>0</v>
      </c>
      <c r="H78" s="40">
        <f t="shared" si="43"/>
        <v>0</v>
      </c>
      <c r="I78" s="46">
        <f t="shared" si="43"/>
        <v>0</v>
      </c>
      <c r="J78" s="40">
        <f t="shared" si="43"/>
        <v>58100</v>
      </c>
      <c r="K78" s="40">
        <f t="shared" si="43"/>
        <v>58100</v>
      </c>
    </row>
    <row r="79" spans="1:11" ht="12.75">
      <c r="A79" s="58" t="s">
        <v>401</v>
      </c>
      <c r="B79" s="51"/>
      <c r="C79" s="39" t="s">
        <v>400</v>
      </c>
      <c r="D79" s="46">
        <f t="shared" si="37"/>
        <v>58100</v>
      </c>
      <c r="E79" s="40">
        <v>58100</v>
      </c>
      <c r="F79" s="40">
        <v>0</v>
      </c>
      <c r="G79" s="40">
        <v>0</v>
      </c>
      <c r="H79" s="40">
        <v>0</v>
      </c>
      <c r="I79" s="46">
        <f>F79</f>
        <v>0</v>
      </c>
      <c r="J79" s="40">
        <f>D79-I79</f>
        <v>58100</v>
      </c>
      <c r="K79" s="40">
        <f>E79-I79</f>
        <v>58100</v>
      </c>
    </row>
    <row r="80" spans="1:11" ht="7.5" customHeight="1">
      <c r="A80" s="58"/>
      <c r="B80" s="51"/>
      <c r="C80" s="39"/>
      <c r="D80" s="46"/>
      <c r="E80" s="40"/>
      <c r="F80" s="40"/>
      <c r="G80" s="40"/>
      <c r="H80" s="40"/>
      <c r="I80" s="46"/>
      <c r="J80" s="40"/>
      <c r="K80" s="40"/>
    </row>
    <row r="81" spans="1:11" ht="42" hidden="1">
      <c r="A81" s="119" t="s">
        <v>106</v>
      </c>
      <c r="B81" s="51"/>
      <c r="C81" s="39" t="s">
        <v>304</v>
      </c>
      <c r="D81" s="46">
        <f aca="true" t="shared" si="44" ref="D81:K82">D82</f>
        <v>0</v>
      </c>
      <c r="E81" s="40">
        <f t="shared" si="44"/>
        <v>0</v>
      </c>
      <c r="F81" s="40">
        <f t="shared" si="44"/>
        <v>0</v>
      </c>
      <c r="G81" s="40">
        <f t="shared" si="44"/>
        <v>0</v>
      </c>
      <c r="H81" s="40">
        <f t="shared" si="44"/>
        <v>0</v>
      </c>
      <c r="I81" s="46">
        <f t="shared" si="44"/>
        <v>0</v>
      </c>
      <c r="J81" s="40">
        <f t="shared" si="44"/>
        <v>0</v>
      </c>
      <c r="K81" s="40">
        <f t="shared" si="44"/>
        <v>0</v>
      </c>
    </row>
    <row r="82" spans="1:11" ht="22.5" hidden="1">
      <c r="A82" s="57" t="s">
        <v>218</v>
      </c>
      <c r="B82" s="51"/>
      <c r="C82" s="39" t="s">
        <v>303</v>
      </c>
      <c r="D82" s="46">
        <f>D83</f>
        <v>0</v>
      </c>
      <c r="E82" s="40">
        <f t="shared" si="44"/>
        <v>0</v>
      </c>
      <c r="F82" s="40">
        <f t="shared" si="44"/>
        <v>0</v>
      </c>
      <c r="G82" s="40">
        <f t="shared" si="44"/>
        <v>0</v>
      </c>
      <c r="H82" s="40">
        <f t="shared" si="44"/>
        <v>0</v>
      </c>
      <c r="I82" s="46">
        <f t="shared" si="44"/>
        <v>0</v>
      </c>
      <c r="J82" s="40">
        <f t="shared" si="44"/>
        <v>0</v>
      </c>
      <c r="K82" s="40">
        <f t="shared" si="44"/>
        <v>0</v>
      </c>
    </row>
    <row r="83" spans="1:11" ht="12.75" hidden="1">
      <c r="A83" s="57" t="s">
        <v>177</v>
      </c>
      <c r="B83" s="51"/>
      <c r="C83" s="39" t="s">
        <v>302</v>
      </c>
      <c r="D83" s="46">
        <f>E83</f>
        <v>0</v>
      </c>
      <c r="E83" s="40"/>
      <c r="F83" s="40"/>
      <c r="G83" s="40">
        <v>0</v>
      </c>
      <c r="H83" s="40">
        <v>0</v>
      </c>
      <c r="I83" s="46">
        <f>F83</f>
        <v>0</v>
      </c>
      <c r="J83" s="40">
        <f>D83-I83</f>
        <v>0</v>
      </c>
      <c r="K83" s="40">
        <f>E83-I83</f>
        <v>0</v>
      </c>
    </row>
    <row r="84" spans="1:11" ht="10.5" customHeight="1" hidden="1">
      <c r="A84" s="58"/>
      <c r="B84" s="51"/>
      <c r="C84" s="39"/>
      <c r="D84" s="46"/>
      <c r="E84" s="40"/>
      <c r="F84" s="40"/>
      <c r="G84" s="40"/>
      <c r="H84" s="40"/>
      <c r="I84" s="46"/>
      <c r="J84" s="40"/>
      <c r="K84" s="40"/>
    </row>
    <row r="85" spans="1:11" ht="12.75" hidden="1">
      <c r="A85" s="119" t="s">
        <v>107</v>
      </c>
      <c r="B85" s="51"/>
      <c r="C85" s="39" t="s">
        <v>307</v>
      </c>
      <c r="D85" s="46">
        <f aca="true" t="shared" si="45" ref="D85:K86">D86</f>
        <v>0</v>
      </c>
      <c r="E85" s="40">
        <f t="shared" si="45"/>
        <v>0</v>
      </c>
      <c r="F85" s="40">
        <f t="shared" si="45"/>
        <v>0</v>
      </c>
      <c r="G85" s="40">
        <f t="shared" si="45"/>
        <v>0</v>
      </c>
      <c r="H85" s="40">
        <f t="shared" si="45"/>
        <v>0</v>
      </c>
      <c r="I85" s="46">
        <f t="shared" si="45"/>
        <v>0</v>
      </c>
      <c r="J85" s="40">
        <f t="shared" si="45"/>
        <v>0</v>
      </c>
      <c r="K85" s="40">
        <f t="shared" si="45"/>
        <v>0</v>
      </c>
    </row>
    <row r="86" spans="1:11" ht="22.5" hidden="1">
      <c r="A86" s="57" t="s">
        <v>218</v>
      </c>
      <c r="B86" s="51"/>
      <c r="C86" s="39" t="s">
        <v>306</v>
      </c>
      <c r="D86" s="46">
        <f>D87</f>
        <v>0</v>
      </c>
      <c r="E86" s="40">
        <f t="shared" si="45"/>
        <v>0</v>
      </c>
      <c r="F86" s="40">
        <f t="shared" si="45"/>
        <v>0</v>
      </c>
      <c r="G86" s="40">
        <f t="shared" si="45"/>
        <v>0</v>
      </c>
      <c r="H86" s="40">
        <f t="shared" si="45"/>
        <v>0</v>
      </c>
      <c r="I86" s="46">
        <f t="shared" si="45"/>
        <v>0</v>
      </c>
      <c r="J86" s="40">
        <f t="shared" si="45"/>
        <v>0</v>
      </c>
      <c r="K86" s="40">
        <f t="shared" si="45"/>
        <v>0</v>
      </c>
    </row>
    <row r="87" spans="1:11" ht="12.75" hidden="1">
      <c r="A87" s="57" t="s">
        <v>177</v>
      </c>
      <c r="B87" s="51"/>
      <c r="C87" s="39" t="s">
        <v>305</v>
      </c>
      <c r="D87" s="46">
        <f>E87</f>
        <v>0</v>
      </c>
      <c r="E87" s="40"/>
      <c r="F87" s="40"/>
      <c r="G87" s="40">
        <v>0</v>
      </c>
      <c r="H87" s="40">
        <v>0</v>
      </c>
      <c r="I87" s="46">
        <f>F87</f>
        <v>0</v>
      </c>
      <c r="J87" s="40">
        <f>D87-I87</f>
        <v>0</v>
      </c>
      <c r="K87" s="40">
        <f>E87-I87</f>
        <v>0</v>
      </c>
    </row>
    <row r="88" spans="1:11" ht="23.25" customHeight="1" hidden="1">
      <c r="A88" s="119" t="s">
        <v>176</v>
      </c>
      <c r="B88" s="51"/>
      <c r="C88" s="55" t="s">
        <v>360</v>
      </c>
      <c r="D88" s="113">
        <f>D89</f>
        <v>0</v>
      </c>
      <c r="E88" s="113">
        <f aca="true" t="shared" si="46" ref="E88:K89">E89</f>
        <v>0</v>
      </c>
      <c r="F88" s="113">
        <f t="shared" si="46"/>
        <v>0</v>
      </c>
      <c r="G88" s="113">
        <f t="shared" si="46"/>
        <v>0</v>
      </c>
      <c r="H88" s="113">
        <f t="shared" si="46"/>
        <v>0</v>
      </c>
      <c r="I88" s="113">
        <f t="shared" si="46"/>
        <v>0</v>
      </c>
      <c r="J88" s="113">
        <f t="shared" si="46"/>
        <v>0</v>
      </c>
      <c r="K88" s="113">
        <f t="shared" si="46"/>
        <v>0</v>
      </c>
    </row>
    <row r="89" spans="1:11" ht="22.5" hidden="1">
      <c r="A89" s="57" t="s">
        <v>218</v>
      </c>
      <c r="B89" s="51"/>
      <c r="C89" s="39" t="s">
        <v>361</v>
      </c>
      <c r="D89" s="46">
        <f>D90</f>
        <v>0</v>
      </c>
      <c r="E89" s="46">
        <f t="shared" si="46"/>
        <v>0</v>
      </c>
      <c r="F89" s="46">
        <f t="shared" si="46"/>
        <v>0</v>
      </c>
      <c r="G89" s="46">
        <f t="shared" si="46"/>
        <v>0</v>
      </c>
      <c r="H89" s="46">
        <f t="shared" si="46"/>
        <v>0</v>
      </c>
      <c r="I89" s="46">
        <f t="shared" si="46"/>
        <v>0</v>
      </c>
      <c r="J89" s="46">
        <f t="shared" si="46"/>
        <v>0</v>
      </c>
      <c r="K89" s="46">
        <f t="shared" si="46"/>
        <v>0</v>
      </c>
    </row>
    <row r="90" spans="1:11" ht="12.75" hidden="1">
      <c r="A90" s="57" t="s">
        <v>177</v>
      </c>
      <c r="B90" s="51"/>
      <c r="C90" s="39" t="s">
        <v>362</v>
      </c>
      <c r="D90" s="46">
        <f>E90</f>
        <v>0</v>
      </c>
      <c r="E90" s="40"/>
      <c r="F90" s="40"/>
      <c r="G90" s="40"/>
      <c r="H90" s="40"/>
      <c r="I90" s="46">
        <f>F90</f>
        <v>0</v>
      </c>
      <c r="J90" s="40">
        <f>D90-F90</f>
        <v>0</v>
      </c>
      <c r="K90" s="40">
        <f>E90-I90</f>
        <v>0</v>
      </c>
    </row>
    <row r="91" spans="1:11" ht="12.75">
      <c r="A91" s="57"/>
      <c r="B91" s="51"/>
      <c r="C91" s="39"/>
      <c r="D91" s="46"/>
      <c r="E91" s="40"/>
      <c r="F91" s="40"/>
      <c r="G91" s="40"/>
      <c r="H91" s="40"/>
      <c r="I91" s="46"/>
      <c r="J91" s="40"/>
      <c r="K91" s="40"/>
    </row>
    <row r="92" spans="1:11" ht="17.25" customHeight="1">
      <c r="A92" s="126" t="s">
        <v>238</v>
      </c>
      <c r="B92" s="128"/>
      <c r="C92" s="123" t="s">
        <v>142</v>
      </c>
      <c r="D92" s="46">
        <f>D93+D101+D97+D99</f>
        <v>312891409.85</v>
      </c>
      <c r="E92" s="46">
        <f>E93+E101+E97+E99</f>
        <v>312891409.85</v>
      </c>
      <c r="F92" s="46">
        <f aca="true" t="shared" si="47" ref="F92:K92">F93+F101+F97+F99</f>
        <v>20363725</v>
      </c>
      <c r="G92" s="46">
        <f t="shared" si="47"/>
        <v>0</v>
      </c>
      <c r="H92" s="46">
        <f t="shared" si="47"/>
        <v>0</v>
      </c>
      <c r="I92" s="46">
        <f t="shared" si="47"/>
        <v>20363725</v>
      </c>
      <c r="J92" s="46">
        <f t="shared" si="47"/>
        <v>292527684.85</v>
      </c>
      <c r="K92" s="46">
        <f t="shared" si="47"/>
        <v>292527684.85</v>
      </c>
    </row>
    <row r="93" spans="1:11" ht="21.75" customHeight="1">
      <c r="A93" s="58" t="s">
        <v>231</v>
      </c>
      <c r="B93" s="52"/>
      <c r="C93" s="123" t="s">
        <v>143</v>
      </c>
      <c r="D93" s="46">
        <f aca="true" t="shared" si="48" ref="D93:K93">D94</f>
        <v>905239</v>
      </c>
      <c r="E93" s="46">
        <f t="shared" si="48"/>
        <v>905239</v>
      </c>
      <c r="F93" s="46">
        <f t="shared" si="48"/>
        <v>0</v>
      </c>
      <c r="G93" s="46">
        <f t="shared" si="48"/>
        <v>0</v>
      </c>
      <c r="H93" s="46">
        <f t="shared" si="48"/>
        <v>0</v>
      </c>
      <c r="I93" s="46">
        <f t="shared" si="48"/>
        <v>0</v>
      </c>
      <c r="J93" s="46">
        <f t="shared" si="48"/>
        <v>905239</v>
      </c>
      <c r="K93" s="46">
        <f t="shared" si="48"/>
        <v>905239</v>
      </c>
    </row>
    <row r="94" spans="1:11" ht="33.75">
      <c r="A94" s="58" t="s">
        <v>200</v>
      </c>
      <c r="B94" s="52"/>
      <c r="C94" s="123" t="s">
        <v>144</v>
      </c>
      <c r="D94" s="46">
        <f>D95+D96</f>
        <v>905239</v>
      </c>
      <c r="E94" s="46">
        <f>E95+E96</f>
        <v>905239</v>
      </c>
      <c r="F94" s="46">
        <f aca="true" t="shared" si="49" ref="F94:K94">F95+F96</f>
        <v>0</v>
      </c>
      <c r="G94" s="46">
        <f>G95+G96</f>
        <v>0</v>
      </c>
      <c r="H94" s="46">
        <f>H95+H96</f>
        <v>0</v>
      </c>
      <c r="I94" s="46">
        <f>I95+I96</f>
        <v>0</v>
      </c>
      <c r="J94" s="46">
        <f t="shared" si="49"/>
        <v>905239</v>
      </c>
      <c r="K94" s="46">
        <f t="shared" si="49"/>
        <v>905239</v>
      </c>
    </row>
    <row r="95" spans="1:11" ht="22.5" hidden="1">
      <c r="A95" s="58" t="s">
        <v>197</v>
      </c>
      <c r="B95" s="52"/>
      <c r="C95" s="123" t="s">
        <v>250</v>
      </c>
      <c r="D95" s="46">
        <f>D174</f>
        <v>0</v>
      </c>
      <c r="E95" s="46">
        <f>E174</f>
        <v>0</v>
      </c>
      <c r="F95" s="46">
        <f aca="true" t="shared" si="50" ref="F95:K95">F174</f>
        <v>0</v>
      </c>
      <c r="G95" s="46">
        <f>G174</f>
        <v>0</v>
      </c>
      <c r="H95" s="46">
        <f>H174</f>
        <v>0</v>
      </c>
      <c r="I95" s="46">
        <f>I174</f>
        <v>0</v>
      </c>
      <c r="J95" s="46">
        <f t="shared" si="50"/>
        <v>0</v>
      </c>
      <c r="K95" s="46">
        <f t="shared" si="50"/>
        <v>0</v>
      </c>
    </row>
    <row r="96" spans="1:11" ht="24.75" customHeight="1">
      <c r="A96" s="58" t="s">
        <v>180</v>
      </c>
      <c r="B96" s="52"/>
      <c r="C96" s="164" t="s">
        <v>145</v>
      </c>
      <c r="D96" s="46">
        <f>D144+D189+D225+D235+D243</f>
        <v>905239</v>
      </c>
      <c r="E96" s="46">
        <f>E144+E189+E225+E235+E243</f>
        <v>905239</v>
      </c>
      <c r="F96" s="46">
        <f aca="true" t="shared" si="51" ref="F96:K96">F144+F189+F225+F235+F243</f>
        <v>0</v>
      </c>
      <c r="G96" s="46">
        <f t="shared" si="51"/>
        <v>0</v>
      </c>
      <c r="H96" s="46">
        <f t="shared" si="51"/>
        <v>0</v>
      </c>
      <c r="I96" s="46">
        <f t="shared" si="51"/>
        <v>0</v>
      </c>
      <c r="J96" s="46">
        <f t="shared" si="51"/>
        <v>905239</v>
      </c>
      <c r="K96" s="46">
        <f t="shared" si="51"/>
        <v>905239</v>
      </c>
    </row>
    <row r="97" spans="1:11" ht="11.25" customHeight="1">
      <c r="A97" s="57" t="s">
        <v>214</v>
      </c>
      <c r="B97" s="52"/>
      <c r="C97" s="123" t="s">
        <v>345</v>
      </c>
      <c r="D97" s="46">
        <f aca="true" t="shared" si="52" ref="D97:K97">D98</f>
        <v>0</v>
      </c>
      <c r="E97" s="46">
        <f t="shared" si="52"/>
        <v>0</v>
      </c>
      <c r="F97" s="46">
        <f t="shared" si="52"/>
        <v>0</v>
      </c>
      <c r="G97" s="46">
        <f t="shared" si="52"/>
        <v>0</v>
      </c>
      <c r="H97" s="46">
        <f t="shared" si="52"/>
        <v>0</v>
      </c>
      <c r="I97" s="46">
        <f t="shared" si="52"/>
        <v>0</v>
      </c>
      <c r="J97" s="46">
        <f t="shared" si="52"/>
        <v>0</v>
      </c>
      <c r="K97" s="46">
        <f t="shared" si="52"/>
        <v>0</v>
      </c>
    </row>
    <row r="98" spans="1:11" ht="35.25" customHeight="1">
      <c r="A98" s="57" t="s">
        <v>202</v>
      </c>
      <c r="B98" s="52"/>
      <c r="C98" s="123" t="s">
        <v>344</v>
      </c>
      <c r="D98" s="46">
        <f>D116</f>
        <v>0</v>
      </c>
      <c r="E98" s="46">
        <f aca="true" t="shared" si="53" ref="E98:K98">E116</f>
        <v>0</v>
      </c>
      <c r="F98" s="46">
        <f t="shared" si="53"/>
        <v>0</v>
      </c>
      <c r="G98" s="46">
        <f t="shared" si="53"/>
        <v>0</v>
      </c>
      <c r="H98" s="46">
        <f t="shared" si="53"/>
        <v>0</v>
      </c>
      <c r="I98" s="46">
        <f t="shared" si="53"/>
        <v>0</v>
      </c>
      <c r="J98" s="46">
        <f t="shared" si="53"/>
        <v>0</v>
      </c>
      <c r="K98" s="46">
        <f t="shared" si="53"/>
        <v>0</v>
      </c>
    </row>
    <row r="99" spans="1:11" ht="17.25" customHeight="1">
      <c r="A99" s="57" t="s">
        <v>427</v>
      </c>
      <c r="B99" s="52"/>
      <c r="C99" s="125" t="s">
        <v>433</v>
      </c>
      <c r="D99" s="46">
        <f>D100</f>
        <v>11768888</v>
      </c>
      <c r="E99" s="46">
        <f aca="true" t="shared" si="54" ref="E99:K99">E100</f>
        <v>11768888</v>
      </c>
      <c r="F99" s="46">
        <f t="shared" si="54"/>
        <v>990597</v>
      </c>
      <c r="G99" s="46">
        <f t="shared" si="54"/>
        <v>0</v>
      </c>
      <c r="H99" s="46">
        <f t="shared" si="54"/>
        <v>0</v>
      </c>
      <c r="I99" s="46">
        <f t="shared" si="54"/>
        <v>990597</v>
      </c>
      <c r="J99" s="46">
        <f t="shared" si="54"/>
        <v>10778291</v>
      </c>
      <c r="K99" s="46">
        <f t="shared" si="54"/>
        <v>10778291</v>
      </c>
    </row>
    <row r="100" spans="1:11" ht="13.5" customHeight="1">
      <c r="A100" s="58" t="s">
        <v>426</v>
      </c>
      <c r="B100" s="52"/>
      <c r="C100" s="125" t="s">
        <v>434</v>
      </c>
      <c r="D100" s="46">
        <f>D134</f>
        <v>11768888</v>
      </c>
      <c r="E100" s="46">
        <f aca="true" t="shared" si="55" ref="E100:K100">E134</f>
        <v>11768888</v>
      </c>
      <c r="F100" s="46">
        <f t="shared" si="55"/>
        <v>990597</v>
      </c>
      <c r="G100" s="46">
        <f t="shared" si="55"/>
        <v>0</v>
      </c>
      <c r="H100" s="46">
        <f t="shared" si="55"/>
        <v>0</v>
      </c>
      <c r="I100" s="46">
        <f t="shared" si="55"/>
        <v>990597</v>
      </c>
      <c r="J100" s="46">
        <f t="shared" si="55"/>
        <v>10778291</v>
      </c>
      <c r="K100" s="46">
        <f t="shared" si="55"/>
        <v>10778291</v>
      </c>
    </row>
    <row r="101" spans="1:11" ht="24" customHeight="1">
      <c r="A101" s="58" t="s">
        <v>218</v>
      </c>
      <c r="B101" s="52"/>
      <c r="C101" s="123" t="s">
        <v>146</v>
      </c>
      <c r="D101" s="46">
        <f>D102+D103+D104</f>
        <v>300217282.85</v>
      </c>
      <c r="E101" s="46">
        <f>E102+E103+E104</f>
        <v>300217282.85</v>
      </c>
      <c r="F101" s="46">
        <f aca="true" t="shared" si="56" ref="F101:K101">F102+F103+F104</f>
        <v>19373128</v>
      </c>
      <c r="G101" s="46">
        <f t="shared" si="56"/>
        <v>0</v>
      </c>
      <c r="H101" s="46">
        <f t="shared" si="56"/>
        <v>0</v>
      </c>
      <c r="I101" s="46">
        <f t="shared" si="56"/>
        <v>19373128</v>
      </c>
      <c r="J101" s="46">
        <f t="shared" si="56"/>
        <v>280844154.85</v>
      </c>
      <c r="K101" s="46">
        <f t="shared" si="56"/>
        <v>280844154.85</v>
      </c>
    </row>
    <row r="102" spans="1:11" ht="49.5" customHeight="1">
      <c r="A102" s="58" t="s">
        <v>172</v>
      </c>
      <c r="B102" s="52"/>
      <c r="C102" s="123" t="s">
        <v>563</v>
      </c>
      <c r="D102" s="46">
        <f aca="true" t="shared" si="57" ref="D102:K102">D108+D112+D153+D158+D166+D170</f>
        <v>270188819</v>
      </c>
      <c r="E102" s="46">
        <f t="shared" si="57"/>
        <v>270188819</v>
      </c>
      <c r="F102" s="46">
        <f t="shared" si="57"/>
        <v>19373128</v>
      </c>
      <c r="G102" s="46">
        <f t="shared" si="57"/>
        <v>0</v>
      </c>
      <c r="H102" s="46">
        <f t="shared" si="57"/>
        <v>0</v>
      </c>
      <c r="I102" s="46">
        <f t="shared" si="57"/>
        <v>19373128</v>
      </c>
      <c r="J102" s="46">
        <f t="shared" si="57"/>
        <v>250815691</v>
      </c>
      <c r="K102" s="46">
        <f t="shared" si="57"/>
        <v>250815691</v>
      </c>
    </row>
    <row r="103" spans="1:11" ht="13.5" customHeight="1">
      <c r="A103" s="58" t="s">
        <v>401</v>
      </c>
      <c r="B103" s="52"/>
      <c r="C103" s="164" t="s">
        <v>564</v>
      </c>
      <c r="D103" s="46">
        <f aca="true" t="shared" si="58" ref="D103:K103">D118+D130+D136+D140+D150+D154+D191+D195+D212+D217+D231+D122+D208+D221+D227+D247+D126</f>
        <v>27862525.849999998</v>
      </c>
      <c r="E103" s="46">
        <f t="shared" si="58"/>
        <v>27862525.849999998</v>
      </c>
      <c r="F103" s="46">
        <f t="shared" si="58"/>
        <v>0</v>
      </c>
      <c r="G103" s="46">
        <f t="shared" si="58"/>
        <v>0</v>
      </c>
      <c r="H103" s="46">
        <f t="shared" si="58"/>
        <v>0</v>
      </c>
      <c r="I103" s="46">
        <f t="shared" si="58"/>
        <v>0</v>
      </c>
      <c r="J103" s="46">
        <f t="shared" si="58"/>
        <v>27862525.849999998</v>
      </c>
      <c r="K103" s="46">
        <f t="shared" si="58"/>
        <v>27862525.849999998</v>
      </c>
    </row>
    <row r="104" spans="1:11" ht="24.75" customHeight="1">
      <c r="A104" s="58" t="s">
        <v>406</v>
      </c>
      <c r="B104" s="52"/>
      <c r="C104" s="123" t="s">
        <v>565</v>
      </c>
      <c r="D104" s="46">
        <f>E104</f>
        <v>2165938</v>
      </c>
      <c r="E104" s="46">
        <f>E109+E196+E213</f>
        <v>2165938</v>
      </c>
      <c r="F104" s="46">
        <f aca="true" t="shared" si="59" ref="F104:K104">F109+F196+F213</f>
        <v>0</v>
      </c>
      <c r="G104" s="46">
        <f t="shared" si="59"/>
        <v>0</v>
      </c>
      <c r="H104" s="46">
        <f t="shared" si="59"/>
        <v>0</v>
      </c>
      <c r="I104" s="46">
        <f t="shared" si="59"/>
        <v>0</v>
      </c>
      <c r="J104" s="46">
        <f t="shared" si="59"/>
        <v>2165938</v>
      </c>
      <c r="K104" s="46">
        <f t="shared" si="59"/>
        <v>2165938</v>
      </c>
    </row>
    <row r="105" spans="1:11" ht="4.5" customHeight="1" hidden="1">
      <c r="A105" s="58"/>
      <c r="B105" s="52"/>
      <c r="C105" s="39"/>
      <c r="D105" s="46"/>
      <c r="E105" s="40"/>
      <c r="F105" s="40"/>
      <c r="G105" s="40"/>
      <c r="H105" s="40"/>
      <c r="I105" s="46"/>
      <c r="J105" s="40"/>
      <c r="K105" s="40"/>
    </row>
    <row r="106" spans="1:11" ht="31.5" customHeight="1">
      <c r="A106" s="127" t="s">
        <v>178</v>
      </c>
      <c r="B106" s="51"/>
      <c r="C106" s="55" t="s">
        <v>117</v>
      </c>
      <c r="D106" s="113">
        <f aca="true" t="shared" si="60" ref="D106:K106">D107</f>
        <v>50517124</v>
      </c>
      <c r="E106" s="56">
        <f t="shared" si="60"/>
        <v>50517124</v>
      </c>
      <c r="F106" s="56">
        <f t="shared" si="60"/>
        <v>3020023</v>
      </c>
      <c r="G106" s="56">
        <f t="shared" si="60"/>
        <v>0</v>
      </c>
      <c r="H106" s="56">
        <f t="shared" si="60"/>
        <v>0</v>
      </c>
      <c r="I106" s="113">
        <f t="shared" si="60"/>
        <v>3020023</v>
      </c>
      <c r="J106" s="56">
        <f t="shared" si="60"/>
        <v>47497101</v>
      </c>
      <c r="K106" s="56">
        <f t="shared" si="60"/>
        <v>47497101</v>
      </c>
    </row>
    <row r="107" spans="1:11" ht="26.25" customHeight="1">
      <c r="A107" s="57" t="s">
        <v>218</v>
      </c>
      <c r="B107" s="52"/>
      <c r="C107" s="39" t="s">
        <v>402</v>
      </c>
      <c r="D107" s="46">
        <f>D108+D109</f>
        <v>50517124</v>
      </c>
      <c r="E107" s="40">
        <f aca="true" t="shared" si="61" ref="E107:K107">E108+E109</f>
        <v>50517124</v>
      </c>
      <c r="F107" s="40">
        <f t="shared" si="61"/>
        <v>3020023</v>
      </c>
      <c r="G107" s="40">
        <f t="shared" si="61"/>
        <v>0</v>
      </c>
      <c r="H107" s="40">
        <f t="shared" si="61"/>
        <v>0</v>
      </c>
      <c r="I107" s="46">
        <f t="shared" si="61"/>
        <v>3020023</v>
      </c>
      <c r="J107" s="40">
        <f t="shared" si="61"/>
        <v>47497101</v>
      </c>
      <c r="K107" s="40">
        <f t="shared" si="61"/>
        <v>47497101</v>
      </c>
    </row>
    <row r="108" spans="1:11" ht="44.25" customHeight="1">
      <c r="A108" s="58" t="s">
        <v>404</v>
      </c>
      <c r="B108" s="52"/>
      <c r="C108" s="39" t="s">
        <v>403</v>
      </c>
      <c r="D108" s="46">
        <f>E108</f>
        <v>48351186</v>
      </c>
      <c r="E108" s="40">
        <v>48351186</v>
      </c>
      <c r="F108" s="40">
        <v>3020023</v>
      </c>
      <c r="G108" s="40">
        <v>0</v>
      </c>
      <c r="H108" s="40">
        <v>0</v>
      </c>
      <c r="I108" s="46">
        <f>F108</f>
        <v>3020023</v>
      </c>
      <c r="J108" s="40">
        <f>D108-I108</f>
        <v>45331163</v>
      </c>
      <c r="K108" s="40">
        <f>E108-I108</f>
        <v>45331163</v>
      </c>
    </row>
    <row r="109" spans="1:11" ht="24" customHeight="1">
      <c r="A109" s="58" t="s">
        <v>406</v>
      </c>
      <c r="B109" s="52"/>
      <c r="C109" s="39" t="s">
        <v>405</v>
      </c>
      <c r="D109" s="46">
        <f>E109</f>
        <v>2165938</v>
      </c>
      <c r="E109" s="40">
        <v>2165938</v>
      </c>
      <c r="F109" s="40">
        <v>0</v>
      </c>
      <c r="G109" s="40">
        <v>0</v>
      </c>
      <c r="H109" s="40">
        <v>0</v>
      </c>
      <c r="I109" s="46">
        <f>F109</f>
        <v>0</v>
      </c>
      <c r="J109" s="40">
        <f>D109-I109</f>
        <v>2165938</v>
      </c>
      <c r="K109" s="40">
        <f>E109-I109</f>
        <v>2165938</v>
      </c>
    </row>
    <row r="110" spans="1:11" ht="156" customHeight="1" hidden="1">
      <c r="A110" s="58" t="s">
        <v>183</v>
      </c>
      <c r="B110" s="128"/>
      <c r="C110" s="55" t="s">
        <v>182</v>
      </c>
      <c r="D110" s="113">
        <f aca="true" t="shared" si="62" ref="D110:K111">D111</f>
        <v>0</v>
      </c>
      <c r="E110" s="56">
        <f t="shared" si="62"/>
        <v>0</v>
      </c>
      <c r="F110" s="56">
        <f t="shared" si="62"/>
        <v>0</v>
      </c>
      <c r="G110" s="56">
        <f t="shared" si="62"/>
        <v>0</v>
      </c>
      <c r="H110" s="56">
        <f t="shared" si="62"/>
        <v>0</v>
      </c>
      <c r="I110" s="113">
        <f t="shared" si="62"/>
        <v>0</v>
      </c>
      <c r="J110" s="56">
        <f t="shared" si="62"/>
        <v>0</v>
      </c>
      <c r="K110" s="56">
        <f t="shared" si="62"/>
        <v>0</v>
      </c>
    </row>
    <row r="111" spans="1:11" ht="22.5" customHeight="1" hidden="1">
      <c r="A111" s="58" t="s">
        <v>218</v>
      </c>
      <c r="B111" s="52"/>
      <c r="C111" s="39" t="s">
        <v>233</v>
      </c>
      <c r="D111" s="46">
        <f>D112</f>
        <v>0</v>
      </c>
      <c r="E111" s="40">
        <f t="shared" si="62"/>
        <v>0</v>
      </c>
      <c r="F111" s="40">
        <f t="shared" si="62"/>
        <v>0</v>
      </c>
      <c r="G111" s="40">
        <f t="shared" si="62"/>
        <v>0</v>
      </c>
      <c r="H111" s="40">
        <f t="shared" si="62"/>
        <v>0</v>
      </c>
      <c r="I111" s="46">
        <f t="shared" si="62"/>
        <v>0</v>
      </c>
      <c r="J111" s="40">
        <f t="shared" si="62"/>
        <v>0</v>
      </c>
      <c r="K111" s="40">
        <f t="shared" si="62"/>
        <v>0</v>
      </c>
    </row>
    <row r="112" spans="1:11" ht="43.5" customHeight="1" hidden="1">
      <c r="A112" s="58" t="s">
        <v>172</v>
      </c>
      <c r="B112" s="52"/>
      <c r="C112" s="39" t="s">
        <v>234</v>
      </c>
      <c r="D112" s="46">
        <f>E112</f>
        <v>0</v>
      </c>
      <c r="E112" s="40">
        <v>0</v>
      </c>
      <c r="F112" s="40">
        <v>0</v>
      </c>
      <c r="G112" s="40">
        <v>0</v>
      </c>
      <c r="H112" s="40">
        <v>0</v>
      </c>
      <c r="I112" s="46">
        <f>F112</f>
        <v>0</v>
      </c>
      <c r="J112" s="40">
        <f>D112-I112</f>
        <v>0</v>
      </c>
      <c r="K112" s="40">
        <f>E112-I112</f>
        <v>0</v>
      </c>
    </row>
    <row r="113" spans="1:11" ht="3.75" customHeight="1">
      <c r="A113" s="58"/>
      <c r="B113" s="52"/>
      <c r="C113" s="39"/>
      <c r="D113" s="46"/>
      <c r="E113" s="40"/>
      <c r="F113" s="40"/>
      <c r="G113" s="40"/>
      <c r="H113" s="40"/>
      <c r="I113" s="46"/>
      <c r="J113" s="40"/>
      <c r="K113" s="40"/>
    </row>
    <row r="114" spans="1:11" ht="31.5">
      <c r="A114" s="127" t="s">
        <v>313</v>
      </c>
      <c r="B114" s="52"/>
      <c r="C114" s="39" t="s">
        <v>411</v>
      </c>
      <c r="D114" s="46">
        <f>D117+D115</f>
        <v>521177.76</v>
      </c>
      <c r="E114" s="40">
        <f>E117+E115</f>
        <v>521177.76</v>
      </c>
      <c r="F114" s="40">
        <f aca="true" t="shared" si="63" ref="F114:K114">F117+F115</f>
        <v>0</v>
      </c>
      <c r="G114" s="40">
        <f t="shared" si="63"/>
        <v>0</v>
      </c>
      <c r="H114" s="40">
        <f t="shared" si="63"/>
        <v>0</v>
      </c>
      <c r="I114" s="46">
        <f t="shared" si="63"/>
        <v>0</v>
      </c>
      <c r="J114" s="40">
        <f t="shared" si="63"/>
        <v>521177.76</v>
      </c>
      <c r="K114" s="40">
        <f t="shared" si="63"/>
        <v>521177.76</v>
      </c>
    </row>
    <row r="115" spans="1:11" ht="12.75">
      <c r="A115" s="57" t="s">
        <v>214</v>
      </c>
      <c r="B115" s="52"/>
      <c r="C115" s="39" t="s">
        <v>410</v>
      </c>
      <c r="D115" s="46">
        <f aca="true" t="shared" si="64" ref="D115:K115">D116</f>
        <v>0</v>
      </c>
      <c r="E115" s="40">
        <f t="shared" si="64"/>
        <v>0</v>
      </c>
      <c r="F115" s="40">
        <f t="shared" si="64"/>
        <v>0</v>
      </c>
      <c r="G115" s="40">
        <f t="shared" si="64"/>
        <v>0</v>
      </c>
      <c r="H115" s="40">
        <f t="shared" si="64"/>
        <v>0</v>
      </c>
      <c r="I115" s="46">
        <f t="shared" si="64"/>
        <v>0</v>
      </c>
      <c r="J115" s="40">
        <f t="shared" si="64"/>
        <v>0</v>
      </c>
      <c r="K115" s="40">
        <f t="shared" si="64"/>
        <v>0</v>
      </c>
    </row>
    <row r="116" spans="1:11" ht="33.75">
      <c r="A116" s="57" t="s">
        <v>202</v>
      </c>
      <c r="B116" s="52"/>
      <c r="C116" s="39" t="s">
        <v>409</v>
      </c>
      <c r="D116" s="46">
        <f>E116</f>
        <v>0</v>
      </c>
      <c r="E116" s="40">
        <v>0</v>
      </c>
      <c r="F116" s="40">
        <v>0</v>
      </c>
      <c r="G116" s="40">
        <v>0</v>
      </c>
      <c r="H116" s="40">
        <v>0</v>
      </c>
      <c r="I116" s="46">
        <f>F116</f>
        <v>0</v>
      </c>
      <c r="J116" s="40">
        <f>D116-I116</f>
        <v>0</v>
      </c>
      <c r="K116" s="40">
        <f>E116-F116</f>
        <v>0</v>
      </c>
    </row>
    <row r="117" spans="1:11" ht="22.5">
      <c r="A117" s="58" t="s">
        <v>218</v>
      </c>
      <c r="B117" s="52"/>
      <c r="C117" s="39" t="s">
        <v>408</v>
      </c>
      <c r="D117" s="46">
        <f>D118</f>
        <v>521177.76</v>
      </c>
      <c r="E117" s="40">
        <f>E118</f>
        <v>521177.76</v>
      </c>
      <c r="F117" s="40">
        <f aca="true" t="shared" si="65" ref="F117:K117">F118</f>
        <v>0</v>
      </c>
      <c r="G117" s="40">
        <f t="shared" si="65"/>
        <v>0</v>
      </c>
      <c r="H117" s="40">
        <f t="shared" si="65"/>
        <v>0</v>
      </c>
      <c r="I117" s="46">
        <f t="shared" si="65"/>
        <v>0</v>
      </c>
      <c r="J117" s="40">
        <f t="shared" si="65"/>
        <v>521177.76</v>
      </c>
      <c r="K117" s="40">
        <f t="shared" si="65"/>
        <v>521177.76</v>
      </c>
    </row>
    <row r="118" spans="1:11" ht="12.75">
      <c r="A118" s="58" t="s">
        <v>401</v>
      </c>
      <c r="B118" s="52"/>
      <c r="C118" s="39" t="s">
        <v>407</v>
      </c>
      <c r="D118" s="46">
        <f>E118</f>
        <v>521177.76</v>
      </c>
      <c r="E118" s="40">
        <v>521177.76</v>
      </c>
      <c r="F118" s="40">
        <v>0</v>
      </c>
      <c r="G118" s="40">
        <v>0</v>
      </c>
      <c r="H118" s="40">
        <v>0</v>
      </c>
      <c r="I118" s="46">
        <f>F118</f>
        <v>0</v>
      </c>
      <c r="J118" s="40">
        <f>D118-F118</f>
        <v>521177.76</v>
      </c>
      <c r="K118" s="40">
        <f>E118-I118</f>
        <v>521177.76</v>
      </c>
    </row>
    <row r="119" spans="1:11" ht="9.75" customHeight="1">
      <c r="A119" s="58"/>
      <c r="B119" s="52"/>
      <c r="C119" s="39"/>
      <c r="D119" s="46"/>
      <c r="E119" s="40"/>
      <c r="F119" s="40"/>
      <c r="G119" s="40"/>
      <c r="H119" s="40"/>
      <c r="I119" s="46"/>
      <c r="J119" s="40"/>
      <c r="K119" s="40"/>
    </row>
    <row r="120" spans="1:11" ht="31.5">
      <c r="A120" s="127" t="s">
        <v>348</v>
      </c>
      <c r="B120" s="128"/>
      <c r="C120" s="55" t="s">
        <v>414</v>
      </c>
      <c r="D120" s="46">
        <f aca="true" t="shared" si="66" ref="D120:K121">D121</f>
        <v>192780</v>
      </c>
      <c r="E120" s="40">
        <f t="shared" si="66"/>
        <v>192780</v>
      </c>
      <c r="F120" s="40">
        <f t="shared" si="66"/>
        <v>0</v>
      </c>
      <c r="G120" s="40">
        <f t="shared" si="66"/>
        <v>0</v>
      </c>
      <c r="H120" s="40">
        <f t="shared" si="66"/>
        <v>0</v>
      </c>
      <c r="I120" s="46">
        <f t="shared" si="66"/>
        <v>0</v>
      </c>
      <c r="J120" s="40">
        <f t="shared" si="66"/>
        <v>192780</v>
      </c>
      <c r="K120" s="40">
        <f t="shared" si="66"/>
        <v>192780</v>
      </c>
    </row>
    <row r="121" spans="1:11" ht="22.5">
      <c r="A121" s="58" t="s">
        <v>218</v>
      </c>
      <c r="B121" s="52"/>
      <c r="C121" s="39" t="s">
        <v>413</v>
      </c>
      <c r="D121" s="46">
        <f>D122</f>
        <v>192780</v>
      </c>
      <c r="E121" s="40">
        <f t="shared" si="66"/>
        <v>192780</v>
      </c>
      <c r="F121" s="40">
        <f t="shared" si="66"/>
        <v>0</v>
      </c>
      <c r="G121" s="40">
        <f t="shared" si="66"/>
        <v>0</v>
      </c>
      <c r="H121" s="40">
        <f t="shared" si="66"/>
        <v>0</v>
      </c>
      <c r="I121" s="46">
        <f t="shared" si="66"/>
        <v>0</v>
      </c>
      <c r="J121" s="40">
        <f t="shared" si="66"/>
        <v>192780</v>
      </c>
      <c r="K121" s="40">
        <f t="shared" si="66"/>
        <v>192780</v>
      </c>
    </row>
    <row r="122" spans="1:11" ht="12.75">
      <c r="A122" s="58" t="s">
        <v>401</v>
      </c>
      <c r="B122" s="52"/>
      <c r="C122" s="39" t="s">
        <v>412</v>
      </c>
      <c r="D122" s="46">
        <f>E122</f>
        <v>192780</v>
      </c>
      <c r="E122" s="40">
        <v>192780</v>
      </c>
      <c r="F122" s="40">
        <v>0</v>
      </c>
      <c r="G122" s="40">
        <v>0</v>
      </c>
      <c r="H122" s="40">
        <v>0</v>
      </c>
      <c r="I122" s="46">
        <f>F122</f>
        <v>0</v>
      </c>
      <c r="J122" s="40">
        <f>D122-I122</f>
        <v>192780</v>
      </c>
      <c r="K122" s="40">
        <f>E122-I122</f>
        <v>192780</v>
      </c>
    </row>
    <row r="123" spans="1:11" ht="9.75" customHeight="1">
      <c r="A123" s="58"/>
      <c r="B123" s="52"/>
      <c r="C123" s="39"/>
      <c r="D123" s="46"/>
      <c r="E123" s="40"/>
      <c r="F123" s="40"/>
      <c r="G123" s="40"/>
      <c r="H123" s="40"/>
      <c r="I123" s="46"/>
      <c r="J123" s="40"/>
      <c r="K123" s="40"/>
    </row>
    <row r="124" spans="1:11" ht="21" hidden="1">
      <c r="A124" s="127" t="s">
        <v>379</v>
      </c>
      <c r="B124" s="128"/>
      <c r="C124" s="39" t="s">
        <v>380</v>
      </c>
      <c r="D124" s="46">
        <f aca="true" t="shared" si="67" ref="D124:K125">D125</f>
        <v>0</v>
      </c>
      <c r="E124" s="40">
        <f t="shared" si="67"/>
        <v>0</v>
      </c>
      <c r="F124" s="40">
        <f t="shared" si="67"/>
        <v>0</v>
      </c>
      <c r="G124" s="40">
        <f t="shared" si="67"/>
        <v>0</v>
      </c>
      <c r="H124" s="40">
        <f t="shared" si="67"/>
        <v>0</v>
      </c>
      <c r="I124" s="46">
        <f t="shared" si="67"/>
        <v>0</v>
      </c>
      <c r="J124" s="40">
        <f t="shared" si="67"/>
        <v>0</v>
      </c>
      <c r="K124" s="40">
        <f t="shared" si="67"/>
        <v>0</v>
      </c>
    </row>
    <row r="125" spans="1:11" ht="22.5" hidden="1">
      <c r="A125" s="58" t="s">
        <v>218</v>
      </c>
      <c r="B125" s="52"/>
      <c r="C125" s="39" t="s">
        <v>381</v>
      </c>
      <c r="D125" s="46">
        <f>D126</f>
        <v>0</v>
      </c>
      <c r="E125" s="40">
        <f t="shared" si="67"/>
        <v>0</v>
      </c>
      <c r="F125" s="40">
        <f t="shared" si="67"/>
        <v>0</v>
      </c>
      <c r="G125" s="40">
        <f t="shared" si="67"/>
        <v>0</v>
      </c>
      <c r="H125" s="40">
        <f t="shared" si="67"/>
        <v>0</v>
      </c>
      <c r="I125" s="46">
        <f t="shared" si="67"/>
        <v>0</v>
      </c>
      <c r="J125" s="40">
        <f t="shared" si="67"/>
        <v>0</v>
      </c>
      <c r="K125" s="40">
        <f t="shared" si="67"/>
        <v>0</v>
      </c>
    </row>
    <row r="126" spans="1:11" ht="12.75" hidden="1">
      <c r="A126" s="58" t="s">
        <v>177</v>
      </c>
      <c r="B126" s="52"/>
      <c r="C126" s="39" t="s">
        <v>382</v>
      </c>
      <c r="D126" s="46">
        <f>E126</f>
        <v>0</v>
      </c>
      <c r="E126" s="40"/>
      <c r="F126" s="40"/>
      <c r="G126" s="40">
        <v>0</v>
      </c>
      <c r="H126" s="40">
        <v>0</v>
      </c>
      <c r="I126" s="46">
        <f>F126</f>
        <v>0</v>
      </c>
      <c r="J126" s="40">
        <f>D126-I126</f>
        <v>0</v>
      </c>
      <c r="K126" s="40">
        <f>E126-I126</f>
        <v>0</v>
      </c>
    </row>
    <row r="127" spans="1:11" ht="12.75" hidden="1">
      <c r="A127" s="58"/>
      <c r="B127" s="52"/>
      <c r="C127" s="39"/>
      <c r="D127" s="46"/>
      <c r="E127" s="40"/>
      <c r="F127" s="40"/>
      <c r="G127" s="40"/>
      <c r="H127" s="40"/>
      <c r="I127" s="46"/>
      <c r="J127" s="40"/>
      <c r="K127" s="40"/>
    </row>
    <row r="128" spans="1:11" ht="21" customHeight="1">
      <c r="A128" s="127" t="s">
        <v>102</v>
      </c>
      <c r="B128" s="128"/>
      <c r="C128" s="39" t="s">
        <v>423</v>
      </c>
      <c r="D128" s="46">
        <f aca="true" t="shared" si="68" ref="D128:K129">D129</f>
        <v>2318530</v>
      </c>
      <c r="E128" s="40">
        <f t="shared" si="68"/>
        <v>2318530</v>
      </c>
      <c r="F128" s="40">
        <f t="shared" si="68"/>
        <v>0</v>
      </c>
      <c r="G128" s="40">
        <f t="shared" si="68"/>
        <v>0</v>
      </c>
      <c r="H128" s="40">
        <f t="shared" si="68"/>
        <v>0</v>
      </c>
      <c r="I128" s="46">
        <f t="shared" si="68"/>
        <v>0</v>
      </c>
      <c r="J128" s="40">
        <f t="shared" si="68"/>
        <v>2318530</v>
      </c>
      <c r="K128" s="40">
        <f t="shared" si="68"/>
        <v>2318530</v>
      </c>
    </row>
    <row r="129" spans="1:11" ht="23.25" customHeight="1">
      <c r="A129" s="58" t="s">
        <v>218</v>
      </c>
      <c r="B129" s="52"/>
      <c r="C129" s="39" t="s">
        <v>424</v>
      </c>
      <c r="D129" s="46">
        <f>D130</f>
        <v>2318530</v>
      </c>
      <c r="E129" s="40">
        <f t="shared" si="68"/>
        <v>2318530</v>
      </c>
      <c r="F129" s="40">
        <f t="shared" si="68"/>
        <v>0</v>
      </c>
      <c r="G129" s="40">
        <f t="shared" si="68"/>
        <v>0</v>
      </c>
      <c r="H129" s="40">
        <f t="shared" si="68"/>
        <v>0</v>
      </c>
      <c r="I129" s="46">
        <f t="shared" si="68"/>
        <v>0</v>
      </c>
      <c r="J129" s="40">
        <f t="shared" si="68"/>
        <v>2318530</v>
      </c>
      <c r="K129" s="40">
        <f t="shared" si="68"/>
        <v>2318530</v>
      </c>
    </row>
    <row r="130" spans="1:11" ht="18.75" customHeight="1">
      <c r="A130" s="58" t="s">
        <v>422</v>
      </c>
      <c r="B130" s="52"/>
      <c r="C130" s="39" t="s">
        <v>425</v>
      </c>
      <c r="D130" s="46">
        <f>E130</f>
        <v>2318530</v>
      </c>
      <c r="E130" s="40">
        <v>2318530</v>
      </c>
      <c r="F130" s="40">
        <v>0</v>
      </c>
      <c r="G130" s="40">
        <v>0</v>
      </c>
      <c r="H130" s="40">
        <v>0</v>
      </c>
      <c r="I130" s="46">
        <f>F130</f>
        <v>0</v>
      </c>
      <c r="J130" s="40">
        <f>D130-I130</f>
        <v>2318530</v>
      </c>
      <c r="K130" s="40">
        <f>E130-I130</f>
        <v>2318530</v>
      </c>
    </row>
    <row r="131" spans="1:11" ht="9.75" customHeight="1">
      <c r="A131" s="58"/>
      <c r="B131" s="52"/>
      <c r="C131" s="39"/>
      <c r="D131" s="46"/>
      <c r="E131" s="40"/>
      <c r="F131" s="40"/>
      <c r="G131" s="40"/>
      <c r="H131" s="40"/>
      <c r="I131" s="46"/>
      <c r="J131" s="40"/>
      <c r="K131" s="40"/>
    </row>
    <row r="132" spans="1:11" ht="15" customHeight="1">
      <c r="A132" s="127" t="s">
        <v>103</v>
      </c>
      <c r="B132" s="128"/>
      <c r="C132" s="39" t="s">
        <v>428</v>
      </c>
      <c r="D132" s="46">
        <f>D135+D133</f>
        <v>12855200</v>
      </c>
      <c r="E132" s="40">
        <f>E135+E133</f>
        <v>12855200</v>
      </c>
      <c r="F132" s="40">
        <f aca="true" t="shared" si="69" ref="F132:K132">F135+F133</f>
        <v>990597</v>
      </c>
      <c r="G132" s="40">
        <f t="shared" si="69"/>
        <v>0</v>
      </c>
      <c r="H132" s="40">
        <f t="shared" si="69"/>
        <v>0</v>
      </c>
      <c r="I132" s="46">
        <f t="shared" si="69"/>
        <v>990597</v>
      </c>
      <c r="J132" s="40">
        <f t="shared" si="69"/>
        <v>11864603</v>
      </c>
      <c r="K132" s="40">
        <f t="shared" si="69"/>
        <v>11864603</v>
      </c>
    </row>
    <row r="133" spans="1:11" ht="15.75" customHeight="1">
      <c r="A133" s="57" t="s">
        <v>427</v>
      </c>
      <c r="B133" s="52"/>
      <c r="C133" s="39" t="s">
        <v>429</v>
      </c>
      <c r="D133" s="46">
        <f>D134</f>
        <v>11768888</v>
      </c>
      <c r="E133" s="40">
        <f aca="true" t="shared" si="70" ref="E133:K133">E134</f>
        <v>11768888</v>
      </c>
      <c r="F133" s="40">
        <f t="shared" si="70"/>
        <v>990597</v>
      </c>
      <c r="G133" s="40">
        <f t="shared" si="70"/>
        <v>0</v>
      </c>
      <c r="H133" s="40">
        <f t="shared" si="70"/>
        <v>0</v>
      </c>
      <c r="I133" s="46">
        <f t="shared" si="70"/>
        <v>990597</v>
      </c>
      <c r="J133" s="40">
        <f t="shared" si="70"/>
        <v>10778291</v>
      </c>
      <c r="K133" s="40">
        <f t="shared" si="70"/>
        <v>10778291</v>
      </c>
    </row>
    <row r="134" spans="1:11" ht="12.75" customHeight="1">
      <c r="A134" s="58" t="s">
        <v>426</v>
      </c>
      <c r="B134" s="52"/>
      <c r="C134" s="39" t="s">
        <v>430</v>
      </c>
      <c r="D134" s="46">
        <f>E134</f>
        <v>11768888</v>
      </c>
      <c r="E134" s="40">
        <v>11768888</v>
      </c>
      <c r="F134" s="40">
        <v>990597</v>
      </c>
      <c r="G134" s="40">
        <v>0</v>
      </c>
      <c r="H134" s="40">
        <v>0</v>
      </c>
      <c r="I134" s="46">
        <f>F134</f>
        <v>990597</v>
      </c>
      <c r="J134" s="40">
        <f>D134-I134</f>
        <v>10778291</v>
      </c>
      <c r="K134" s="40">
        <f>E134-F134</f>
        <v>10778291</v>
      </c>
    </row>
    <row r="135" spans="1:11" ht="22.5" customHeight="1">
      <c r="A135" s="57" t="s">
        <v>218</v>
      </c>
      <c r="B135" s="52"/>
      <c r="C135" s="39" t="s">
        <v>431</v>
      </c>
      <c r="D135" s="46">
        <f>D136</f>
        <v>1086312</v>
      </c>
      <c r="E135" s="40">
        <f aca="true" t="shared" si="71" ref="E135:K135">E136</f>
        <v>1086312</v>
      </c>
      <c r="F135" s="40">
        <f>F136</f>
        <v>0</v>
      </c>
      <c r="G135" s="40">
        <f t="shared" si="71"/>
        <v>0</v>
      </c>
      <c r="H135" s="40">
        <f t="shared" si="71"/>
        <v>0</v>
      </c>
      <c r="I135" s="46">
        <f t="shared" si="71"/>
        <v>0</v>
      </c>
      <c r="J135" s="40">
        <f t="shared" si="71"/>
        <v>1086312</v>
      </c>
      <c r="K135" s="40">
        <f t="shared" si="71"/>
        <v>1086312</v>
      </c>
    </row>
    <row r="136" spans="1:11" ht="15.75" customHeight="1">
      <c r="A136" s="58" t="s">
        <v>177</v>
      </c>
      <c r="B136" s="52"/>
      <c r="C136" s="39" t="s">
        <v>432</v>
      </c>
      <c r="D136" s="46">
        <f>E136</f>
        <v>1086312</v>
      </c>
      <c r="E136" s="40">
        <v>1086312</v>
      </c>
      <c r="F136" s="40">
        <v>0</v>
      </c>
      <c r="G136" s="40">
        <v>0</v>
      </c>
      <c r="H136" s="40">
        <v>0</v>
      </c>
      <c r="I136" s="46">
        <f>F136</f>
        <v>0</v>
      </c>
      <c r="J136" s="40">
        <f>D136-I136</f>
        <v>1086312</v>
      </c>
      <c r="K136" s="40">
        <f>E136-I136</f>
        <v>1086312</v>
      </c>
    </row>
    <row r="137" spans="1:11" ht="4.5" customHeight="1">
      <c r="A137" s="129"/>
      <c r="B137" s="130"/>
      <c r="C137" s="131"/>
      <c r="D137" s="132"/>
      <c r="E137" s="133"/>
      <c r="F137" s="133"/>
      <c r="G137" s="133"/>
      <c r="H137" s="133"/>
      <c r="I137" s="132"/>
      <c r="J137" s="133"/>
      <c r="K137" s="133"/>
    </row>
    <row r="138" spans="1:11" ht="16.5" customHeight="1" hidden="1">
      <c r="A138" s="127" t="s">
        <v>100</v>
      </c>
      <c r="B138" s="51"/>
      <c r="C138" s="39" t="s">
        <v>118</v>
      </c>
      <c r="D138" s="46">
        <f aca="true" t="shared" si="72" ref="D138:K139">D139</f>
        <v>0</v>
      </c>
      <c r="E138" s="40">
        <f t="shared" si="72"/>
        <v>0</v>
      </c>
      <c r="F138" s="40">
        <f t="shared" si="72"/>
        <v>0</v>
      </c>
      <c r="G138" s="40">
        <f t="shared" si="72"/>
        <v>0</v>
      </c>
      <c r="H138" s="40">
        <f t="shared" si="72"/>
        <v>0</v>
      </c>
      <c r="I138" s="46">
        <f t="shared" si="72"/>
        <v>0</v>
      </c>
      <c r="J138" s="40">
        <f t="shared" si="72"/>
        <v>0</v>
      </c>
      <c r="K138" s="40">
        <f t="shared" si="72"/>
        <v>0</v>
      </c>
    </row>
    <row r="139" spans="1:11" ht="28.5" customHeight="1" hidden="1">
      <c r="A139" s="57" t="s">
        <v>218</v>
      </c>
      <c r="B139" s="52"/>
      <c r="C139" s="39" t="s">
        <v>225</v>
      </c>
      <c r="D139" s="46">
        <f>D140</f>
        <v>0</v>
      </c>
      <c r="E139" s="40">
        <f t="shared" si="72"/>
        <v>0</v>
      </c>
      <c r="F139" s="40">
        <f t="shared" si="72"/>
        <v>0</v>
      </c>
      <c r="G139" s="40">
        <v>0</v>
      </c>
      <c r="H139" s="40">
        <v>0</v>
      </c>
      <c r="I139" s="46">
        <f t="shared" si="72"/>
        <v>0</v>
      </c>
      <c r="J139" s="40">
        <f t="shared" si="72"/>
        <v>0</v>
      </c>
      <c r="K139" s="40">
        <f t="shared" si="72"/>
        <v>0</v>
      </c>
    </row>
    <row r="140" spans="1:11" ht="15" customHeight="1" hidden="1">
      <c r="A140" s="58" t="s">
        <v>177</v>
      </c>
      <c r="B140" s="52"/>
      <c r="C140" s="39" t="s">
        <v>119</v>
      </c>
      <c r="D140" s="46">
        <f>E140</f>
        <v>0</v>
      </c>
      <c r="E140" s="40"/>
      <c r="F140" s="40"/>
      <c r="G140" s="40">
        <v>0</v>
      </c>
      <c r="H140" s="40">
        <v>0</v>
      </c>
      <c r="I140" s="46">
        <f>F140</f>
        <v>0</v>
      </c>
      <c r="J140" s="40">
        <f>D140-I140</f>
        <v>0</v>
      </c>
      <c r="K140" s="40">
        <f>E140-I140</f>
        <v>0</v>
      </c>
    </row>
    <row r="141" spans="1:11" ht="4.5" customHeight="1">
      <c r="A141" s="58"/>
      <c r="B141" s="52"/>
      <c r="C141" s="39"/>
      <c r="D141" s="46"/>
      <c r="E141" s="40"/>
      <c r="F141" s="40"/>
      <c r="G141" s="40"/>
      <c r="H141" s="40"/>
      <c r="I141" s="46"/>
      <c r="J141" s="40"/>
      <c r="K141" s="40"/>
    </row>
    <row r="142" spans="1:11" ht="18" customHeight="1">
      <c r="A142" s="127" t="s">
        <v>104</v>
      </c>
      <c r="B142" s="128"/>
      <c r="C142" s="39" t="s">
        <v>438</v>
      </c>
      <c r="D142" s="46">
        <f aca="true" t="shared" si="73" ref="D142:K143">D143</f>
        <v>755239</v>
      </c>
      <c r="E142" s="40">
        <f t="shared" si="73"/>
        <v>755239</v>
      </c>
      <c r="F142" s="40">
        <f t="shared" si="73"/>
        <v>0</v>
      </c>
      <c r="G142" s="40">
        <f t="shared" si="73"/>
        <v>0</v>
      </c>
      <c r="H142" s="40">
        <f t="shared" si="73"/>
        <v>0</v>
      </c>
      <c r="I142" s="46">
        <f t="shared" si="73"/>
        <v>0</v>
      </c>
      <c r="J142" s="40">
        <f t="shared" si="73"/>
        <v>755239</v>
      </c>
      <c r="K142" s="40">
        <f t="shared" si="73"/>
        <v>755239</v>
      </c>
    </row>
    <row r="143" spans="1:11" ht="27" customHeight="1">
      <c r="A143" s="58" t="s">
        <v>231</v>
      </c>
      <c r="B143" s="52"/>
      <c r="C143" s="39" t="s">
        <v>437</v>
      </c>
      <c r="D143" s="46">
        <f>E143</f>
        <v>755239</v>
      </c>
      <c r="E143" s="40">
        <f t="shared" si="73"/>
        <v>755239</v>
      </c>
      <c r="F143" s="40">
        <f t="shared" si="73"/>
        <v>0</v>
      </c>
      <c r="G143" s="40">
        <f t="shared" si="73"/>
        <v>0</v>
      </c>
      <c r="H143" s="40">
        <f t="shared" si="73"/>
        <v>0</v>
      </c>
      <c r="I143" s="46">
        <f t="shared" si="73"/>
        <v>0</v>
      </c>
      <c r="J143" s="40">
        <f t="shared" si="73"/>
        <v>755239</v>
      </c>
      <c r="K143" s="40">
        <f t="shared" si="73"/>
        <v>755239</v>
      </c>
    </row>
    <row r="144" spans="1:11" ht="21.75" customHeight="1">
      <c r="A144" s="58" t="s">
        <v>180</v>
      </c>
      <c r="B144" s="52"/>
      <c r="C144" s="39" t="s">
        <v>439</v>
      </c>
      <c r="D144" s="46">
        <f>E144</f>
        <v>755239</v>
      </c>
      <c r="E144" s="40">
        <v>755239</v>
      </c>
      <c r="F144" s="40">
        <v>0</v>
      </c>
      <c r="G144" s="40">
        <v>0</v>
      </c>
      <c r="H144" s="40">
        <v>0</v>
      </c>
      <c r="I144" s="46">
        <f>F144</f>
        <v>0</v>
      </c>
      <c r="J144" s="40">
        <f>D144-I144</f>
        <v>755239</v>
      </c>
      <c r="K144" s="40">
        <f>E144-I144</f>
        <v>755239</v>
      </c>
    </row>
    <row r="145" spans="1:11" ht="47.25" customHeight="1" hidden="1">
      <c r="A145" s="127" t="s">
        <v>266</v>
      </c>
      <c r="B145" s="128"/>
      <c r="C145" s="39" t="s">
        <v>267</v>
      </c>
      <c r="D145" s="46">
        <f aca="true" t="shared" si="74" ref="D145:K146">D146</f>
        <v>0</v>
      </c>
      <c r="E145" s="40">
        <f t="shared" si="74"/>
        <v>0</v>
      </c>
      <c r="F145" s="40">
        <f t="shared" si="74"/>
        <v>0</v>
      </c>
      <c r="G145" s="40">
        <f>G146</f>
        <v>0</v>
      </c>
      <c r="H145" s="40">
        <f>H146</f>
        <v>0</v>
      </c>
      <c r="I145" s="46">
        <f>I146</f>
        <v>0</v>
      </c>
      <c r="J145" s="40">
        <f t="shared" si="74"/>
        <v>0</v>
      </c>
      <c r="K145" s="40">
        <f t="shared" si="74"/>
        <v>0</v>
      </c>
    </row>
    <row r="146" spans="1:11" ht="24" customHeight="1" hidden="1">
      <c r="A146" s="58" t="s">
        <v>218</v>
      </c>
      <c r="B146" s="52"/>
      <c r="C146" s="39" t="s">
        <v>268</v>
      </c>
      <c r="D146" s="46">
        <f>D147</f>
        <v>0</v>
      </c>
      <c r="E146" s="40">
        <f t="shared" si="74"/>
        <v>0</v>
      </c>
      <c r="F146" s="40">
        <f t="shared" si="74"/>
        <v>0</v>
      </c>
      <c r="G146" s="40">
        <f t="shared" si="74"/>
        <v>0</v>
      </c>
      <c r="H146" s="40">
        <f t="shared" si="74"/>
        <v>0</v>
      </c>
      <c r="I146" s="46">
        <f t="shared" si="74"/>
        <v>0</v>
      </c>
      <c r="J146" s="40">
        <f t="shared" si="74"/>
        <v>0</v>
      </c>
      <c r="K146" s="40">
        <f t="shared" si="74"/>
        <v>0</v>
      </c>
    </row>
    <row r="147" spans="1:11" ht="44.25" customHeight="1" hidden="1">
      <c r="A147" s="58" t="s">
        <v>172</v>
      </c>
      <c r="B147" s="52"/>
      <c r="C147" s="39" t="s">
        <v>269</v>
      </c>
      <c r="D147" s="46">
        <f>E147</f>
        <v>0</v>
      </c>
      <c r="E147" s="40"/>
      <c r="F147" s="40"/>
      <c r="G147" s="40">
        <v>0</v>
      </c>
      <c r="H147" s="40">
        <v>0</v>
      </c>
      <c r="I147" s="46">
        <f>F147</f>
        <v>0</v>
      </c>
      <c r="J147" s="40">
        <f>D147-I147</f>
        <v>0</v>
      </c>
      <c r="K147" s="40">
        <f>E147-I147</f>
        <v>0</v>
      </c>
    </row>
    <row r="148" spans="1:11" ht="21" customHeight="1" hidden="1">
      <c r="A148" s="127" t="s">
        <v>325</v>
      </c>
      <c r="B148" s="128"/>
      <c r="C148" s="39" t="s">
        <v>326</v>
      </c>
      <c r="D148" s="46">
        <f aca="true" t="shared" si="75" ref="D148:K149">D149</f>
        <v>0</v>
      </c>
      <c r="E148" s="40">
        <f t="shared" si="75"/>
        <v>0</v>
      </c>
      <c r="F148" s="40">
        <f t="shared" si="75"/>
        <v>0</v>
      </c>
      <c r="G148" s="40">
        <f t="shared" si="75"/>
        <v>0</v>
      </c>
      <c r="H148" s="40">
        <f t="shared" si="75"/>
        <v>0</v>
      </c>
      <c r="I148" s="46">
        <f t="shared" si="75"/>
        <v>0</v>
      </c>
      <c r="J148" s="40">
        <f t="shared" si="75"/>
        <v>0</v>
      </c>
      <c r="K148" s="40">
        <f t="shared" si="75"/>
        <v>0</v>
      </c>
    </row>
    <row r="149" spans="1:11" ht="24" customHeight="1" hidden="1">
      <c r="A149" s="58" t="s">
        <v>231</v>
      </c>
      <c r="B149" s="52"/>
      <c r="C149" s="39" t="s">
        <v>340</v>
      </c>
      <c r="D149" s="46">
        <f>D150</f>
        <v>0</v>
      </c>
      <c r="E149" s="40">
        <f>E150</f>
        <v>0</v>
      </c>
      <c r="F149" s="40">
        <f t="shared" si="75"/>
        <v>0</v>
      </c>
      <c r="G149" s="40">
        <f t="shared" si="75"/>
        <v>0</v>
      </c>
      <c r="H149" s="40">
        <f t="shared" si="75"/>
        <v>0</v>
      </c>
      <c r="I149" s="46">
        <f t="shared" si="75"/>
        <v>0</v>
      </c>
      <c r="J149" s="40">
        <f t="shared" si="75"/>
        <v>0</v>
      </c>
      <c r="K149" s="40">
        <f t="shared" si="75"/>
        <v>0</v>
      </c>
    </row>
    <row r="150" spans="1:11" ht="23.25" customHeight="1" hidden="1">
      <c r="A150" s="58" t="s">
        <v>180</v>
      </c>
      <c r="B150" s="52"/>
      <c r="C150" s="39" t="s">
        <v>339</v>
      </c>
      <c r="D150" s="46">
        <f>E150</f>
        <v>0</v>
      </c>
      <c r="E150" s="40"/>
      <c r="F150" s="40"/>
      <c r="G150" s="40">
        <v>0</v>
      </c>
      <c r="H150" s="40">
        <v>0</v>
      </c>
      <c r="I150" s="46">
        <f>F150</f>
        <v>0</v>
      </c>
      <c r="J150" s="40">
        <f>D150-F150</f>
        <v>0</v>
      </c>
      <c r="K150" s="40">
        <f>E150-I150</f>
        <v>0</v>
      </c>
    </row>
    <row r="151" spans="1:11" ht="24" customHeight="1">
      <c r="A151" s="127" t="s">
        <v>324</v>
      </c>
      <c r="B151" s="128"/>
      <c r="C151" s="39" t="s">
        <v>418</v>
      </c>
      <c r="D151" s="46">
        <f aca="true" t="shared" si="76" ref="D151:K151">D152</f>
        <v>211310500</v>
      </c>
      <c r="E151" s="40">
        <f t="shared" si="76"/>
        <v>211310500</v>
      </c>
      <c r="F151" s="40">
        <f t="shared" si="76"/>
        <v>16208400</v>
      </c>
      <c r="G151" s="40">
        <f t="shared" si="76"/>
        <v>0</v>
      </c>
      <c r="H151" s="40">
        <f t="shared" si="76"/>
        <v>0</v>
      </c>
      <c r="I151" s="46">
        <f t="shared" si="76"/>
        <v>16208400</v>
      </c>
      <c r="J151" s="40">
        <f t="shared" si="76"/>
        <v>195102100</v>
      </c>
      <c r="K151" s="40">
        <f t="shared" si="76"/>
        <v>195102100</v>
      </c>
    </row>
    <row r="152" spans="1:11" ht="23.25" customHeight="1">
      <c r="A152" s="58" t="s">
        <v>218</v>
      </c>
      <c r="B152" s="52"/>
      <c r="C152" s="39" t="s">
        <v>417</v>
      </c>
      <c r="D152" s="46">
        <f>D153+D154</f>
        <v>211310500</v>
      </c>
      <c r="E152" s="40">
        <f>E153+E154</f>
        <v>211310500</v>
      </c>
      <c r="F152" s="40">
        <f aca="true" t="shared" si="77" ref="F152:K152">F153+F154</f>
        <v>16208400</v>
      </c>
      <c r="G152" s="40">
        <f t="shared" si="77"/>
        <v>0</v>
      </c>
      <c r="H152" s="40">
        <f t="shared" si="77"/>
        <v>0</v>
      </c>
      <c r="I152" s="46">
        <f t="shared" si="77"/>
        <v>16208400</v>
      </c>
      <c r="J152" s="40">
        <f t="shared" si="77"/>
        <v>195102100</v>
      </c>
      <c r="K152" s="40">
        <f t="shared" si="77"/>
        <v>195102100</v>
      </c>
    </row>
    <row r="153" spans="1:11" ht="44.25" customHeight="1">
      <c r="A153" s="58" t="s">
        <v>404</v>
      </c>
      <c r="B153" s="52"/>
      <c r="C153" s="39" t="s">
        <v>415</v>
      </c>
      <c r="D153" s="46">
        <f>E153</f>
        <v>205665200</v>
      </c>
      <c r="E153" s="40">
        <v>205665200</v>
      </c>
      <c r="F153" s="40">
        <v>16208400</v>
      </c>
      <c r="G153" s="40">
        <v>0</v>
      </c>
      <c r="H153" s="40">
        <v>0</v>
      </c>
      <c r="I153" s="46">
        <f>F153</f>
        <v>16208400</v>
      </c>
      <c r="J153" s="40">
        <f>D153-I153</f>
        <v>189456800</v>
      </c>
      <c r="K153" s="40">
        <f>E153-I153</f>
        <v>189456800</v>
      </c>
    </row>
    <row r="154" spans="1:11" ht="14.25" customHeight="1">
      <c r="A154" s="58" t="s">
        <v>401</v>
      </c>
      <c r="B154" s="52"/>
      <c r="C154" s="39" t="s">
        <v>416</v>
      </c>
      <c r="D154" s="46">
        <f>E154</f>
        <v>5645300</v>
      </c>
      <c r="E154" s="40">
        <v>5645300</v>
      </c>
      <c r="F154" s="40">
        <v>0</v>
      </c>
      <c r="G154" s="40">
        <v>0</v>
      </c>
      <c r="H154" s="40">
        <v>0</v>
      </c>
      <c r="I154" s="46">
        <f>F154</f>
        <v>0</v>
      </c>
      <c r="J154" s="40">
        <f>D154-I154</f>
        <v>5645300</v>
      </c>
      <c r="K154" s="40">
        <f>E154-I154</f>
        <v>5645300</v>
      </c>
    </row>
    <row r="155" spans="1:11" ht="2.25" customHeight="1">
      <c r="A155" s="52"/>
      <c r="B155" s="52"/>
      <c r="C155" s="39"/>
      <c r="D155" s="46"/>
      <c r="E155" s="40"/>
      <c r="F155" s="40">
        <v>153610379.6</v>
      </c>
      <c r="G155" s="40"/>
      <c r="H155" s="40"/>
      <c r="I155" s="46"/>
      <c r="J155" s="40"/>
      <c r="K155" s="40"/>
    </row>
    <row r="156" spans="1:11" ht="159.75" customHeight="1">
      <c r="A156" s="127" t="s">
        <v>181</v>
      </c>
      <c r="B156" s="128"/>
      <c r="C156" s="125" t="s">
        <v>421</v>
      </c>
      <c r="D156" s="113">
        <f aca="true" t="shared" si="78" ref="D156:K156">D158</f>
        <v>16172433</v>
      </c>
      <c r="E156" s="113">
        <f t="shared" si="78"/>
        <v>16172433</v>
      </c>
      <c r="F156" s="113">
        <f t="shared" si="78"/>
        <v>144705</v>
      </c>
      <c r="G156" s="113">
        <f t="shared" si="78"/>
        <v>0</v>
      </c>
      <c r="H156" s="113">
        <f t="shared" si="78"/>
        <v>0</v>
      </c>
      <c r="I156" s="113">
        <f t="shared" si="78"/>
        <v>144705</v>
      </c>
      <c r="J156" s="113">
        <f t="shared" si="78"/>
        <v>16027728</v>
      </c>
      <c r="K156" s="113">
        <f t="shared" si="78"/>
        <v>16027728</v>
      </c>
    </row>
    <row r="157" spans="1:11" ht="21.75" customHeight="1">
      <c r="A157" s="58" t="s">
        <v>218</v>
      </c>
      <c r="B157" s="52"/>
      <c r="C157" s="39" t="s">
        <v>420</v>
      </c>
      <c r="D157" s="46">
        <f>D158</f>
        <v>16172433</v>
      </c>
      <c r="E157" s="40">
        <f aca="true" t="shared" si="79" ref="E157:K157">E158</f>
        <v>16172433</v>
      </c>
      <c r="F157" s="40">
        <f t="shared" si="79"/>
        <v>144705</v>
      </c>
      <c r="G157" s="40">
        <f t="shared" si="79"/>
        <v>0</v>
      </c>
      <c r="H157" s="40">
        <f t="shared" si="79"/>
        <v>0</v>
      </c>
      <c r="I157" s="46">
        <f t="shared" si="79"/>
        <v>144705</v>
      </c>
      <c r="J157" s="40">
        <f t="shared" si="79"/>
        <v>16027728</v>
      </c>
      <c r="K157" s="40">
        <f t="shared" si="79"/>
        <v>16027728</v>
      </c>
    </row>
    <row r="158" spans="1:11" ht="43.5" customHeight="1">
      <c r="A158" s="58" t="s">
        <v>404</v>
      </c>
      <c r="B158" s="52"/>
      <c r="C158" s="39" t="s">
        <v>419</v>
      </c>
      <c r="D158" s="46">
        <f>E158</f>
        <v>16172433</v>
      </c>
      <c r="E158" s="40">
        <v>16172433</v>
      </c>
      <c r="F158" s="40">
        <v>144705</v>
      </c>
      <c r="G158" s="40">
        <v>0</v>
      </c>
      <c r="H158" s="40">
        <v>0</v>
      </c>
      <c r="I158" s="46">
        <f>F158</f>
        <v>144705</v>
      </c>
      <c r="J158" s="40">
        <f>D158-I158</f>
        <v>16027728</v>
      </c>
      <c r="K158" s="40">
        <f>E158-I158</f>
        <v>16027728</v>
      </c>
    </row>
    <row r="159" spans="1:11" ht="4.5" customHeight="1">
      <c r="A159" s="52"/>
      <c r="B159" s="52"/>
      <c r="C159" s="39"/>
      <c r="D159" s="46"/>
      <c r="E159" s="40"/>
      <c r="F159" s="40"/>
      <c r="G159" s="40"/>
      <c r="H159" s="40"/>
      <c r="I159" s="46"/>
      <c r="J159" s="40"/>
      <c r="K159" s="40"/>
    </row>
    <row r="160" spans="1:11" ht="31.5" customHeight="1" hidden="1">
      <c r="A160" s="128" t="s">
        <v>324</v>
      </c>
      <c r="B160" s="128"/>
      <c r="C160" s="39" t="s">
        <v>328</v>
      </c>
      <c r="D160" s="46">
        <f aca="true" t="shared" si="80" ref="D160:K161">D161</f>
        <v>0</v>
      </c>
      <c r="E160" s="40">
        <f t="shared" si="80"/>
        <v>0</v>
      </c>
      <c r="F160" s="40">
        <f t="shared" si="80"/>
        <v>0</v>
      </c>
      <c r="G160" s="40">
        <f t="shared" si="80"/>
        <v>0</v>
      </c>
      <c r="H160" s="40">
        <f t="shared" si="80"/>
        <v>0</v>
      </c>
      <c r="I160" s="46">
        <f t="shared" si="80"/>
        <v>0</v>
      </c>
      <c r="J160" s="40">
        <f t="shared" si="80"/>
        <v>0</v>
      </c>
      <c r="K160" s="40">
        <f t="shared" si="80"/>
        <v>0</v>
      </c>
    </row>
    <row r="161" spans="1:11" ht="23.25" customHeight="1" hidden="1">
      <c r="A161" s="52" t="s">
        <v>218</v>
      </c>
      <c r="B161" s="52"/>
      <c r="C161" s="39" t="s">
        <v>327</v>
      </c>
      <c r="D161" s="46">
        <f>D162</f>
        <v>0</v>
      </c>
      <c r="E161" s="40">
        <f t="shared" si="80"/>
        <v>0</v>
      </c>
      <c r="F161" s="40">
        <f t="shared" si="80"/>
        <v>0</v>
      </c>
      <c r="G161" s="40">
        <f t="shared" si="80"/>
        <v>0</v>
      </c>
      <c r="H161" s="40">
        <f t="shared" si="80"/>
        <v>0</v>
      </c>
      <c r="I161" s="46">
        <f t="shared" si="80"/>
        <v>0</v>
      </c>
      <c r="J161" s="40">
        <f t="shared" si="80"/>
        <v>0</v>
      </c>
      <c r="K161" s="40">
        <f t="shared" si="80"/>
        <v>0</v>
      </c>
    </row>
    <row r="162" spans="1:11" ht="18.75" customHeight="1" hidden="1">
      <c r="A162" s="52" t="s">
        <v>177</v>
      </c>
      <c r="B162" s="52"/>
      <c r="C162" s="39" t="s">
        <v>329</v>
      </c>
      <c r="D162" s="46">
        <f>E162</f>
        <v>0</v>
      </c>
      <c r="E162" s="40"/>
      <c r="F162" s="40"/>
      <c r="G162" s="40">
        <v>0</v>
      </c>
      <c r="H162" s="40">
        <v>0</v>
      </c>
      <c r="I162" s="46">
        <f>F162</f>
        <v>0</v>
      </c>
      <c r="J162" s="40">
        <f>D162-I162</f>
        <v>0</v>
      </c>
      <c r="K162" s="40">
        <f>E162-I162</f>
        <v>0</v>
      </c>
    </row>
    <row r="163" spans="1:11" ht="0.75" customHeight="1">
      <c r="A163" s="52"/>
      <c r="B163" s="52"/>
      <c r="C163" s="39"/>
      <c r="D163" s="46"/>
      <c r="E163" s="40"/>
      <c r="F163" s="40"/>
      <c r="G163" s="40"/>
      <c r="H163" s="40"/>
      <c r="I163" s="46"/>
      <c r="J163" s="40"/>
      <c r="K163" s="40"/>
    </row>
    <row r="164" spans="1:11" ht="0.75" customHeight="1" hidden="1">
      <c r="A164" s="128" t="s">
        <v>184</v>
      </c>
      <c r="B164" s="128"/>
      <c r="C164" s="39" t="s">
        <v>120</v>
      </c>
      <c r="D164" s="46">
        <f aca="true" t="shared" si="81" ref="D164:K165">D165</f>
        <v>0</v>
      </c>
      <c r="E164" s="40">
        <f t="shared" si="81"/>
        <v>0</v>
      </c>
      <c r="F164" s="40">
        <f t="shared" si="81"/>
        <v>0</v>
      </c>
      <c r="G164" s="40">
        <f t="shared" si="81"/>
        <v>0</v>
      </c>
      <c r="H164" s="40">
        <f t="shared" si="81"/>
        <v>0</v>
      </c>
      <c r="I164" s="46">
        <f t="shared" si="81"/>
        <v>0</v>
      </c>
      <c r="J164" s="40">
        <f t="shared" si="81"/>
        <v>0</v>
      </c>
      <c r="K164" s="40">
        <f t="shared" si="81"/>
        <v>0</v>
      </c>
    </row>
    <row r="165" spans="1:11" ht="21.75" customHeight="1" hidden="1">
      <c r="A165" s="52" t="s">
        <v>218</v>
      </c>
      <c r="B165" s="52"/>
      <c r="C165" s="39" t="s">
        <v>226</v>
      </c>
      <c r="D165" s="46">
        <f>D166</f>
        <v>0</v>
      </c>
      <c r="E165" s="40">
        <f t="shared" si="81"/>
        <v>0</v>
      </c>
      <c r="F165" s="40">
        <f t="shared" si="81"/>
        <v>0</v>
      </c>
      <c r="G165" s="40">
        <f t="shared" si="81"/>
        <v>0</v>
      </c>
      <c r="H165" s="40">
        <f t="shared" si="81"/>
        <v>0</v>
      </c>
      <c r="I165" s="46">
        <f t="shared" si="81"/>
        <v>0</v>
      </c>
      <c r="J165" s="40">
        <f t="shared" si="81"/>
        <v>0</v>
      </c>
      <c r="K165" s="40">
        <f t="shared" si="81"/>
        <v>0</v>
      </c>
    </row>
    <row r="166" spans="1:11" ht="42.75" customHeight="1" hidden="1">
      <c r="A166" s="52" t="s">
        <v>172</v>
      </c>
      <c r="B166" s="52"/>
      <c r="C166" s="39" t="s">
        <v>121</v>
      </c>
      <c r="D166" s="46">
        <f>E166</f>
        <v>0</v>
      </c>
      <c r="E166" s="40">
        <v>0</v>
      </c>
      <c r="F166" s="40">
        <v>0</v>
      </c>
      <c r="G166" s="40">
        <v>0</v>
      </c>
      <c r="H166" s="40">
        <v>0</v>
      </c>
      <c r="I166" s="46">
        <f>F166</f>
        <v>0</v>
      </c>
      <c r="J166" s="40">
        <f>D166-I166</f>
        <v>0</v>
      </c>
      <c r="K166" s="40">
        <f>E166-I166</f>
        <v>0</v>
      </c>
    </row>
    <row r="167" spans="1:11" ht="4.5" customHeight="1" hidden="1">
      <c r="A167" s="52"/>
      <c r="B167" s="52"/>
      <c r="C167" s="39"/>
      <c r="D167" s="46"/>
      <c r="E167" s="40"/>
      <c r="F167" s="40"/>
      <c r="G167" s="40"/>
      <c r="H167" s="40"/>
      <c r="I167" s="46"/>
      <c r="J167" s="40"/>
      <c r="K167" s="40"/>
    </row>
    <row r="168" spans="1:11" ht="1.5" customHeight="1" hidden="1">
      <c r="A168" s="128" t="s">
        <v>105</v>
      </c>
      <c r="B168" s="128"/>
      <c r="C168" s="39" t="s">
        <v>122</v>
      </c>
      <c r="D168" s="46">
        <f aca="true" t="shared" si="82" ref="D168:K169">D169</f>
        <v>0</v>
      </c>
      <c r="E168" s="40">
        <f t="shared" si="82"/>
        <v>0</v>
      </c>
      <c r="F168" s="40">
        <f t="shared" si="82"/>
        <v>0</v>
      </c>
      <c r="G168" s="40">
        <f t="shared" si="82"/>
        <v>0</v>
      </c>
      <c r="H168" s="40">
        <f t="shared" si="82"/>
        <v>0</v>
      </c>
      <c r="I168" s="46">
        <f t="shared" si="82"/>
        <v>0</v>
      </c>
      <c r="J168" s="40">
        <f t="shared" si="82"/>
        <v>0</v>
      </c>
      <c r="K168" s="40">
        <f t="shared" si="82"/>
        <v>0</v>
      </c>
    </row>
    <row r="169" spans="1:11" ht="21.75" customHeight="1" hidden="1">
      <c r="A169" s="52" t="s">
        <v>218</v>
      </c>
      <c r="B169" s="52"/>
      <c r="C169" s="39" t="s">
        <v>227</v>
      </c>
      <c r="D169" s="46">
        <f>D170</f>
        <v>0</v>
      </c>
      <c r="E169" s="40">
        <f t="shared" si="82"/>
        <v>0</v>
      </c>
      <c r="F169" s="40">
        <f t="shared" si="82"/>
        <v>0</v>
      </c>
      <c r="G169" s="40">
        <f t="shared" si="82"/>
        <v>0</v>
      </c>
      <c r="H169" s="40">
        <f t="shared" si="82"/>
        <v>0</v>
      </c>
      <c r="I169" s="46">
        <f t="shared" si="82"/>
        <v>0</v>
      </c>
      <c r="J169" s="40">
        <f t="shared" si="82"/>
        <v>0</v>
      </c>
      <c r="K169" s="40">
        <f t="shared" si="82"/>
        <v>0</v>
      </c>
    </row>
    <row r="170" spans="1:11" ht="44.25" customHeight="1" hidden="1">
      <c r="A170" s="52" t="s">
        <v>172</v>
      </c>
      <c r="B170" s="52"/>
      <c r="C170" s="39" t="s">
        <v>123</v>
      </c>
      <c r="D170" s="46">
        <f>E170</f>
        <v>0</v>
      </c>
      <c r="E170" s="40">
        <v>0</v>
      </c>
      <c r="F170" s="40">
        <v>0</v>
      </c>
      <c r="G170" s="40">
        <v>0</v>
      </c>
      <c r="H170" s="40">
        <v>0</v>
      </c>
      <c r="I170" s="46">
        <f>F170</f>
        <v>0</v>
      </c>
      <c r="J170" s="40">
        <f>D170-I170</f>
        <v>0</v>
      </c>
      <c r="K170" s="40">
        <f>E170-I170</f>
        <v>0</v>
      </c>
    </row>
    <row r="171" spans="1:11" ht="1.5" customHeight="1" hidden="1">
      <c r="A171" s="52"/>
      <c r="B171" s="52"/>
      <c r="C171" s="39"/>
      <c r="D171" s="46"/>
      <c r="E171" s="40"/>
      <c r="F171" s="40">
        <v>0</v>
      </c>
      <c r="G171" s="40"/>
      <c r="H171" s="40"/>
      <c r="I171" s="46"/>
      <c r="J171" s="40"/>
      <c r="K171" s="40"/>
    </row>
    <row r="172" spans="1:11" ht="42" customHeight="1" hidden="1">
      <c r="A172" s="128" t="s">
        <v>106</v>
      </c>
      <c r="B172" s="128"/>
      <c r="C172" s="39" t="s">
        <v>124</v>
      </c>
      <c r="D172" s="46">
        <f aca="true" t="shared" si="83" ref="D172:K172">D173+D176</f>
        <v>0</v>
      </c>
      <c r="E172" s="40">
        <f t="shared" si="83"/>
        <v>0</v>
      </c>
      <c r="F172" s="40">
        <f t="shared" si="83"/>
        <v>0</v>
      </c>
      <c r="G172" s="40">
        <f>G173+G176</f>
        <v>0</v>
      </c>
      <c r="H172" s="40">
        <f>H173+H176</f>
        <v>0</v>
      </c>
      <c r="I172" s="46">
        <f>I173+I176</f>
        <v>0</v>
      </c>
      <c r="J172" s="40">
        <f t="shared" si="83"/>
        <v>0</v>
      </c>
      <c r="K172" s="40">
        <f t="shared" si="83"/>
        <v>0</v>
      </c>
    </row>
    <row r="173" spans="1:11" ht="22.5" customHeight="1" hidden="1">
      <c r="A173" s="52" t="s">
        <v>218</v>
      </c>
      <c r="B173" s="52"/>
      <c r="C173" s="39" t="s">
        <v>248</v>
      </c>
      <c r="D173" s="46">
        <f>D174</f>
        <v>0</v>
      </c>
      <c r="E173" s="40">
        <f>E174</f>
        <v>0</v>
      </c>
      <c r="F173" s="40">
        <f aca="true" t="shared" si="84" ref="F173:K173">F174</f>
        <v>0</v>
      </c>
      <c r="G173" s="40">
        <f t="shared" si="84"/>
        <v>0</v>
      </c>
      <c r="H173" s="40">
        <f t="shared" si="84"/>
        <v>0</v>
      </c>
      <c r="I173" s="46">
        <f t="shared" si="84"/>
        <v>0</v>
      </c>
      <c r="J173" s="40">
        <f t="shared" si="84"/>
        <v>0</v>
      </c>
      <c r="K173" s="40">
        <f t="shared" si="84"/>
        <v>0</v>
      </c>
    </row>
    <row r="174" spans="1:11" ht="21.75" customHeight="1" hidden="1">
      <c r="A174" s="52" t="s">
        <v>197</v>
      </c>
      <c r="B174" s="52"/>
      <c r="C174" s="39" t="s">
        <v>245</v>
      </c>
      <c r="D174" s="46">
        <f>E174</f>
        <v>0</v>
      </c>
      <c r="E174" s="40"/>
      <c r="F174" s="40"/>
      <c r="G174" s="40">
        <v>0</v>
      </c>
      <c r="H174" s="40">
        <v>0</v>
      </c>
      <c r="I174" s="46">
        <f>F174</f>
        <v>0</v>
      </c>
      <c r="J174" s="40">
        <f>D174-I174</f>
        <v>0</v>
      </c>
      <c r="K174" s="40">
        <f>E174-I174</f>
        <v>0</v>
      </c>
    </row>
    <row r="175" spans="1:11" ht="23.25" customHeight="1" hidden="1">
      <c r="A175" s="52" t="s">
        <v>180</v>
      </c>
      <c r="B175" s="52"/>
      <c r="C175" s="39" t="s">
        <v>246</v>
      </c>
      <c r="D175" s="46">
        <f>E175</f>
        <v>0</v>
      </c>
      <c r="E175" s="40"/>
      <c r="F175" s="40">
        <v>0</v>
      </c>
      <c r="G175" s="40">
        <v>0</v>
      </c>
      <c r="H175" s="40">
        <v>0</v>
      </c>
      <c r="I175" s="46">
        <f>F175</f>
        <v>0</v>
      </c>
      <c r="J175" s="40">
        <f>D175-I175</f>
        <v>0</v>
      </c>
      <c r="K175" s="40">
        <f>E175-I175</f>
        <v>0</v>
      </c>
    </row>
    <row r="176" spans="1:11" ht="21.75" customHeight="1" hidden="1">
      <c r="A176" s="52" t="s">
        <v>218</v>
      </c>
      <c r="B176" s="52"/>
      <c r="C176" s="39" t="s">
        <v>228</v>
      </c>
      <c r="D176" s="46">
        <f aca="true" t="shared" si="85" ref="D176:K176">D177</f>
        <v>0</v>
      </c>
      <c r="E176" s="40">
        <f t="shared" si="85"/>
        <v>0</v>
      </c>
      <c r="F176" s="40">
        <f>F177</f>
        <v>0</v>
      </c>
      <c r="G176" s="40">
        <f t="shared" si="85"/>
        <v>0</v>
      </c>
      <c r="H176" s="40">
        <f t="shared" si="85"/>
        <v>0</v>
      </c>
      <c r="I176" s="46">
        <f t="shared" si="85"/>
        <v>0</v>
      </c>
      <c r="J176" s="40">
        <f t="shared" si="85"/>
        <v>0</v>
      </c>
      <c r="K176" s="40">
        <f t="shared" si="85"/>
        <v>0</v>
      </c>
    </row>
    <row r="177" spans="1:11" ht="15" customHeight="1" hidden="1">
      <c r="A177" s="52" t="s">
        <v>177</v>
      </c>
      <c r="B177" s="52"/>
      <c r="C177" s="39" t="s">
        <v>125</v>
      </c>
      <c r="D177" s="46">
        <f>E177</f>
        <v>0</v>
      </c>
      <c r="E177" s="40">
        <v>0</v>
      </c>
      <c r="F177" s="40">
        <v>0</v>
      </c>
      <c r="G177" s="40">
        <v>0</v>
      </c>
      <c r="H177" s="40">
        <v>0</v>
      </c>
      <c r="I177" s="46">
        <f>F177</f>
        <v>0</v>
      </c>
      <c r="J177" s="40">
        <f>D177-I177</f>
        <v>0</v>
      </c>
      <c r="K177" s="40">
        <f>E177-I177</f>
        <v>0</v>
      </c>
    </row>
    <row r="178" spans="1:11" ht="4.5" customHeight="1" hidden="1">
      <c r="A178" s="52"/>
      <c r="B178" s="52"/>
      <c r="C178" s="39"/>
      <c r="D178" s="46"/>
      <c r="E178" s="40"/>
      <c r="F178" s="40"/>
      <c r="G178" s="40"/>
      <c r="H178" s="40"/>
      <c r="I178" s="46"/>
      <c r="J178" s="40"/>
      <c r="K178" s="40"/>
    </row>
    <row r="179" spans="1:11" ht="30.75" customHeight="1" hidden="1">
      <c r="A179" s="128" t="s">
        <v>254</v>
      </c>
      <c r="B179" s="128"/>
      <c r="C179" s="39" t="s">
        <v>255</v>
      </c>
      <c r="D179" s="46">
        <f aca="true" t="shared" si="86" ref="D179:K180">D180</f>
        <v>0</v>
      </c>
      <c r="E179" s="40">
        <f t="shared" si="86"/>
        <v>0</v>
      </c>
      <c r="F179" s="40">
        <f t="shared" si="86"/>
        <v>0</v>
      </c>
      <c r="G179" s="40">
        <f t="shared" si="86"/>
        <v>0</v>
      </c>
      <c r="H179" s="40">
        <f t="shared" si="86"/>
        <v>0</v>
      </c>
      <c r="I179" s="46">
        <f t="shared" si="86"/>
        <v>0</v>
      </c>
      <c r="J179" s="40">
        <f t="shared" si="86"/>
        <v>0</v>
      </c>
      <c r="K179" s="40">
        <f t="shared" si="86"/>
        <v>0</v>
      </c>
    </row>
    <row r="180" spans="1:11" ht="23.25" customHeight="1" hidden="1">
      <c r="A180" s="52" t="s">
        <v>218</v>
      </c>
      <c r="B180" s="52"/>
      <c r="C180" s="39" t="s">
        <v>274</v>
      </c>
      <c r="D180" s="46">
        <f>E181</f>
        <v>0</v>
      </c>
      <c r="E180" s="40">
        <f>E181</f>
        <v>0</v>
      </c>
      <c r="F180" s="40">
        <f>F181</f>
        <v>0</v>
      </c>
      <c r="G180" s="40">
        <f t="shared" si="86"/>
        <v>0</v>
      </c>
      <c r="H180" s="40">
        <f t="shared" si="86"/>
        <v>0</v>
      </c>
      <c r="I180" s="46">
        <f t="shared" si="86"/>
        <v>0</v>
      </c>
      <c r="J180" s="40">
        <f>D180-I180</f>
        <v>0</v>
      </c>
      <c r="K180" s="40">
        <f>E180-I180</f>
        <v>0</v>
      </c>
    </row>
    <row r="181" spans="1:11" ht="35.25" customHeight="1" hidden="1">
      <c r="A181" s="52" t="s">
        <v>180</v>
      </c>
      <c r="B181" s="52"/>
      <c r="C181" s="39" t="s">
        <v>273</v>
      </c>
      <c r="D181" s="46">
        <f>E181</f>
        <v>0</v>
      </c>
      <c r="E181" s="40">
        <v>0</v>
      </c>
      <c r="F181" s="40">
        <v>0</v>
      </c>
      <c r="G181" s="40">
        <v>0</v>
      </c>
      <c r="H181" s="40">
        <v>0</v>
      </c>
      <c r="I181" s="46">
        <f>F181</f>
        <v>0</v>
      </c>
      <c r="J181" s="40">
        <f>D181-I181</f>
        <v>0</v>
      </c>
      <c r="K181" s="40">
        <f>E181-I181</f>
        <v>0</v>
      </c>
    </row>
    <row r="182" spans="1:11" ht="2.25" customHeight="1" hidden="1">
      <c r="A182" s="52"/>
      <c r="B182" s="52"/>
      <c r="C182" s="39"/>
      <c r="D182" s="46"/>
      <c r="E182" s="40"/>
      <c r="F182" s="40"/>
      <c r="G182" s="40"/>
      <c r="H182" s="40"/>
      <c r="I182" s="46"/>
      <c r="J182" s="40"/>
      <c r="K182" s="40"/>
    </row>
    <row r="183" spans="1:11" ht="74.25" customHeight="1" hidden="1">
      <c r="A183" s="128" t="s">
        <v>185</v>
      </c>
      <c r="B183" s="128"/>
      <c r="C183" s="39" t="s">
        <v>128</v>
      </c>
      <c r="D183" s="46">
        <f aca="true" t="shared" si="87" ref="D183:K184">D184</f>
        <v>0</v>
      </c>
      <c r="E183" s="40">
        <f t="shared" si="87"/>
        <v>0</v>
      </c>
      <c r="F183" s="40">
        <f t="shared" si="87"/>
        <v>0</v>
      </c>
      <c r="G183" s="40">
        <f t="shared" si="87"/>
        <v>0</v>
      </c>
      <c r="H183" s="40">
        <f t="shared" si="87"/>
        <v>0</v>
      </c>
      <c r="I183" s="46">
        <f t="shared" si="87"/>
        <v>0</v>
      </c>
      <c r="J183" s="40">
        <f t="shared" si="87"/>
        <v>0</v>
      </c>
      <c r="K183" s="40">
        <f t="shared" si="87"/>
        <v>0</v>
      </c>
    </row>
    <row r="184" spans="1:11" ht="21.75" customHeight="1" hidden="1">
      <c r="A184" s="52" t="s">
        <v>218</v>
      </c>
      <c r="B184" s="52"/>
      <c r="C184" s="39" t="s">
        <v>230</v>
      </c>
      <c r="D184" s="46">
        <f>D185</f>
        <v>0</v>
      </c>
      <c r="E184" s="40">
        <f t="shared" si="87"/>
        <v>0</v>
      </c>
      <c r="F184" s="40">
        <f t="shared" si="87"/>
        <v>0</v>
      </c>
      <c r="G184" s="40">
        <f t="shared" si="87"/>
        <v>0</v>
      </c>
      <c r="H184" s="40">
        <f t="shared" si="87"/>
        <v>0</v>
      </c>
      <c r="I184" s="46">
        <f t="shared" si="87"/>
        <v>0</v>
      </c>
      <c r="J184" s="40">
        <f t="shared" si="87"/>
        <v>0</v>
      </c>
      <c r="K184" s="40">
        <f t="shared" si="87"/>
        <v>0</v>
      </c>
    </row>
    <row r="185" spans="1:11" ht="18" customHeight="1" hidden="1">
      <c r="A185" s="52" t="s">
        <v>177</v>
      </c>
      <c r="B185" s="52"/>
      <c r="C185" s="39" t="s">
        <v>129</v>
      </c>
      <c r="D185" s="46">
        <f>E185</f>
        <v>0</v>
      </c>
      <c r="E185" s="40">
        <v>0</v>
      </c>
      <c r="F185" s="40">
        <v>0</v>
      </c>
      <c r="G185" s="40">
        <v>0</v>
      </c>
      <c r="H185" s="40">
        <v>0</v>
      </c>
      <c r="I185" s="46">
        <f>F185</f>
        <v>0</v>
      </c>
      <c r="J185" s="40">
        <f>D185-I185</f>
        <v>0</v>
      </c>
      <c r="K185" s="40">
        <f>E185-I185</f>
        <v>0</v>
      </c>
    </row>
    <row r="186" spans="1:11" ht="4.5" customHeight="1">
      <c r="A186" s="52"/>
      <c r="B186" s="52"/>
      <c r="C186" s="39"/>
      <c r="D186" s="46"/>
      <c r="E186" s="40"/>
      <c r="F186" s="40"/>
      <c r="G186" s="40"/>
      <c r="H186" s="40"/>
      <c r="I186" s="46"/>
      <c r="J186" s="40"/>
      <c r="K186" s="40"/>
    </row>
    <row r="187" spans="1:11" ht="20.25" customHeight="1">
      <c r="A187" s="127" t="s">
        <v>107</v>
      </c>
      <c r="B187" s="128"/>
      <c r="C187" s="39" t="s">
        <v>442</v>
      </c>
      <c r="D187" s="46">
        <f aca="true" t="shared" si="88" ref="D187:K187">D188+D190</f>
        <v>1119011</v>
      </c>
      <c r="E187" s="40">
        <f t="shared" si="88"/>
        <v>1119011</v>
      </c>
      <c r="F187" s="40">
        <f t="shared" si="88"/>
        <v>0</v>
      </c>
      <c r="G187" s="40">
        <f>G188+G190</f>
        <v>0</v>
      </c>
      <c r="H187" s="40">
        <f>H188+H190</f>
        <v>0</v>
      </c>
      <c r="I187" s="46">
        <f>I188+I190</f>
        <v>0</v>
      </c>
      <c r="J187" s="40">
        <f t="shared" si="88"/>
        <v>1119011</v>
      </c>
      <c r="K187" s="40">
        <f t="shared" si="88"/>
        <v>1119011</v>
      </c>
    </row>
    <row r="188" spans="1:11" ht="23.25" customHeight="1" hidden="1">
      <c r="A188" s="58" t="s">
        <v>218</v>
      </c>
      <c r="B188" s="52"/>
      <c r="C188" s="39" t="s">
        <v>249</v>
      </c>
      <c r="D188" s="46">
        <f>D189</f>
        <v>0</v>
      </c>
      <c r="E188" s="40">
        <f>E189</f>
        <v>0</v>
      </c>
      <c r="F188" s="40">
        <f>F189</f>
        <v>0</v>
      </c>
      <c r="G188" s="40">
        <v>0</v>
      </c>
      <c r="H188" s="40">
        <v>0</v>
      </c>
      <c r="I188" s="46">
        <f>F188</f>
        <v>0</v>
      </c>
      <c r="J188" s="40">
        <f>D188-I188</f>
        <v>0</v>
      </c>
      <c r="K188" s="40">
        <f>E188-I188</f>
        <v>0</v>
      </c>
    </row>
    <row r="189" spans="1:11" ht="22.5" customHeight="1" hidden="1">
      <c r="A189" s="58" t="s">
        <v>180</v>
      </c>
      <c r="B189" s="52"/>
      <c r="C189" s="39" t="s">
        <v>247</v>
      </c>
      <c r="D189" s="46">
        <f>E189</f>
        <v>0</v>
      </c>
      <c r="E189" s="40"/>
      <c r="F189" s="40"/>
      <c r="G189" s="40">
        <v>0</v>
      </c>
      <c r="H189" s="40">
        <v>0</v>
      </c>
      <c r="I189" s="46">
        <f>F189</f>
        <v>0</v>
      </c>
      <c r="J189" s="40">
        <f>D189-I189</f>
        <v>0</v>
      </c>
      <c r="K189" s="40">
        <f>E189-I189</f>
        <v>0</v>
      </c>
    </row>
    <row r="190" spans="1:11" ht="24" customHeight="1">
      <c r="A190" s="58" t="s">
        <v>218</v>
      </c>
      <c r="B190" s="52"/>
      <c r="C190" s="39" t="s">
        <v>441</v>
      </c>
      <c r="D190" s="46">
        <f>E190</f>
        <v>1119011</v>
      </c>
      <c r="E190" s="40">
        <f aca="true" t="shared" si="89" ref="E190:K190">E191</f>
        <v>1119011</v>
      </c>
      <c r="F190" s="40">
        <f t="shared" si="89"/>
        <v>0</v>
      </c>
      <c r="G190" s="40">
        <f t="shared" si="89"/>
        <v>0</v>
      </c>
      <c r="H190" s="40">
        <f t="shared" si="89"/>
        <v>0</v>
      </c>
      <c r="I190" s="46">
        <f t="shared" si="89"/>
        <v>0</v>
      </c>
      <c r="J190" s="40">
        <f t="shared" si="89"/>
        <v>1119011</v>
      </c>
      <c r="K190" s="40">
        <f t="shared" si="89"/>
        <v>1119011</v>
      </c>
    </row>
    <row r="191" spans="1:11" ht="15.75" customHeight="1">
      <c r="A191" s="58" t="s">
        <v>401</v>
      </c>
      <c r="B191" s="52"/>
      <c r="C191" s="39" t="s">
        <v>440</v>
      </c>
      <c r="D191" s="46">
        <f>E191</f>
        <v>1119011</v>
      </c>
      <c r="E191" s="40">
        <v>1119011</v>
      </c>
      <c r="F191" s="40">
        <v>0</v>
      </c>
      <c r="G191" s="40">
        <v>0</v>
      </c>
      <c r="H191" s="40">
        <v>0</v>
      </c>
      <c r="I191" s="46">
        <f>F191</f>
        <v>0</v>
      </c>
      <c r="J191" s="40">
        <f>D191-I191</f>
        <v>1119011</v>
      </c>
      <c r="K191" s="40">
        <f>E191-I191</f>
        <v>1119011</v>
      </c>
    </row>
    <row r="192" spans="1:11" ht="4.5" customHeight="1">
      <c r="A192" s="58"/>
      <c r="B192" s="52"/>
      <c r="C192" s="39"/>
      <c r="D192" s="46"/>
      <c r="E192" s="40"/>
      <c r="F192" s="40"/>
      <c r="G192" s="40"/>
      <c r="H192" s="40"/>
      <c r="I192" s="46"/>
      <c r="J192" s="40"/>
      <c r="K192" s="40"/>
    </row>
    <row r="193" spans="1:11" ht="30.75" customHeight="1">
      <c r="A193" s="127" t="s">
        <v>186</v>
      </c>
      <c r="B193" s="52"/>
      <c r="C193" s="55" t="s">
        <v>446</v>
      </c>
      <c r="D193" s="113">
        <f>D194</f>
        <v>7294100</v>
      </c>
      <c r="E193" s="56">
        <f aca="true" t="shared" si="90" ref="E193:K193">E194</f>
        <v>7294100</v>
      </c>
      <c r="F193" s="56">
        <f t="shared" si="90"/>
        <v>0</v>
      </c>
      <c r="G193" s="56">
        <f t="shared" si="90"/>
        <v>0</v>
      </c>
      <c r="H193" s="56">
        <f t="shared" si="90"/>
        <v>0</v>
      </c>
      <c r="I193" s="113">
        <f t="shared" si="90"/>
        <v>0</v>
      </c>
      <c r="J193" s="56">
        <f t="shared" si="90"/>
        <v>7294100</v>
      </c>
      <c r="K193" s="56">
        <f t="shared" si="90"/>
        <v>7294100</v>
      </c>
    </row>
    <row r="194" spans="1:11" ht="22.5" customHeight="1">
      <c r="A194" s="58" t="s">
        <v>218</v>
      </c>
      <c r="B194" s="52"/>
      <c r="C194" s="39" t="s">
        <v>447</v>
      </c>
      <c r="D194" s="46">
        <f>D195+D196</f>
        <v>7294100</v>
      </c>
      <c r="E194" s="40">
        <f aca="true" t="shared" si="91" ref="E194:K194">E195+E196</f>
        <v>7294100</v>
      </c>
      <c r="F194" s="40">
        <f t="shared" si="91"/>
        <v>0</v>
      </c>
      <c r="G194" s="40">
        <f t="shared" si="91"/>
        <v>0</v>
      </c>
      <c r="H194" s="40">
        <f t="shared" si="91"/>
        <v>0</v>
      </c>
      <c r="I194" s="46">
        <f t="shared" si="91"/>
        <v>0</v>
      </c>
      <c r="J194" s="40">
        <f t="shared" si="91"/>
        <v>7294100</v>
      </c>
      <c r="K194" s="40">
        <f t="shared" si="91"/>
        <v>7294100</v>
      </c>
    </row>
    <row r="195" spans="1:11" ht="14.25" customHeight="1">
      <c r="A195" s="58" t="s">
        <v>401</v>
      </c>
      <c r="B195" s="52"/>
      <c r="C195" s="39" t="s">
        <v>448</v>
      </c>
      <c r="D195" s="46">
        <f>E195</f>
        <v>7294100</v>
      </c>
      <c r="E195" s="40">
        <v>7294100</v>
      </c>
      <c r="F195" s="40">
        <v>0</v>
      </c>
      <c r="G195" s="40">
        <v>0</v>
      </c>
      <c r="H195" s="40">
        <v>0</v>
      </c>
      <c r="I195" s="46">
        <f>F195</f>
        <v>0</v>
      </c>
      <c r="J195" s="40">
        <f>D195-I195</f>
        <v>7294100</v>
      </c>
      <c r="K195" s="40">
        <f>E195-I195</f>
        <v>7294100</v>
      </c>
    </row>
    <row r="196" spans="1:11" ht="67.5" hidden="1">
      <c r="A196" s="58" t="s">
        <v>356</v>
      </c>
      <c r="B196" s="52"/>
      <c r="C196" s="39" t="s">
        <v>349</v>
      </c>
      <c r="D196" s="46">
        <f>E196</f>
        <v>0</v>
      </c>
      <c r="E196" s="40"/>
      <c r="F196" s="40"/>
      <c r="G196" s="40">
        <v>0</v>
      </c>
      <c r="H196" s="40">
        <v>0</v>
      </c>
      <c r="I196" s="46">
        <f>F196</f>
        <v>0</v>
      </c>
      <c r="J196" s="40">
        <f>D196-I196</f>
        <v>0</v>
      </c>
      <c r="K196" s="40">
        <f>E196-I196</f>
        <v>0</v>
      </c>
    </row>
    <row r="197" spans="1:11" s="44" customFormat="1" ht="9" customHeight="1" hidden="1">
      <c r="A197" s="58"/>
      <c r="B197" s="52"/>
      <c r="C197" s="39"/>
      <c r="D197" s="46"/>
      <c r="E197" s="40"/>
      <c r="F197" s="40"/>
      <c r="G197" s="40"/>
      <c r="H197" s="40"/>
      <c r="I197" s="46"/>
      <c r="J197" s="40"/>
      <c r="K197" s="40"/>
    </row>
    <row r="198" spans="1:11" ht="30" customHeight="1" hidden="1">
      <c r="A198" s="127" t="s">
        <v>285</v>
      </c>
      <c r="B198" s="128"/>
      <c r="C198" s="39" t="s">
        <v>286</v>
      </c>
      <c r="D198" s="46">
        <f aca="true" t="shared" si="92" ref="D198:K199">D199</f>
        <v>0</v>
      </c>
      <c r="E198" s="40">
        <f t="shared" si="92"/>
        <v>0</v>
      </c>
      <c r="F198" s="40">
        <f t="shared" si="92"/>
        <v>0</v>
      </c>
      <c r="G198" s="40">
        <f t="shared" si="92"/>
        <v>0</v>
      </c>
      <c r="H198" s="40">
        <f t="shared" si="92"/>
        <v>0</v>
      </c>
      <c r="I198" s="46">
        <f t="shared" si="92"/>
        <v>0</v>
      </c>
      <c r="J198" s="40">
        <f t="shared" si="92"/>
        <v>0</v>
      </c>
      <c r="K198" s="40">
        <f t="shared" si="92"/>
        <v>0</v>
      </c>
    </row>
    <row r="199" spans="1:11" ht="24" customHeight="1" hidden="1">
      <c r="A199" s="58" t="s">
        <v>218</v>
      </c>
      <c r="B199" s="52"/>
      <c r="C199" s="39" t="s">
        <v>287</v>
      </c>
      <c r="D199" s="46">
        <f>D200</f>
        <v>0</v>
      </c>
      <c r="E199" s="40">
        <f t="shared" si="92"/>
        <v>0</v>
      </c>
      <c r="F199" s="40">
        <f t="shared" si="92"/>
        <v>0</v>
      </c>
      <c r="G199" s="40">
        <f t="shared" si="92"/>
        <v>0</v>
      </c>
      <c r="H199" s="40">
        <f t="shared" si="92"/>
        <v>0</v>
      </c>
      <c r="I199" s="46">
        <f t="shared" si="92"/>
        <v>0</v>
      </c>
      <c r="J199" s="40">
        <f t="shared" si="92"/>
        <v>0</v>
      </c>
      <c r="K199" s="40">
        <f t="shared" si="92"/>
        <v>0</v>
      </c>
    </row>
    <row r="200" spans="1:11" ht="17.25" customHeight="1" hidden="1">
      <c r="A200" s="58" t="s">
        <v>177</v>
      </c>
      <c r="B200" s="52"/>
      <c r="C200" s="39" t="s">
        <v>288</v>
      </c>
      <c r="D200" s="46">
        <f>E200</f>
        <v>0</v>
      </c>
      <c r="E200" s="40">
        <v>0</v>
      </c>
      <c r="F200" s="40">
        <v>0</v>
      </c>
      <c r="G200" s="40">
        <v>0</v>
      </c>
      <c r="H200" s="40">
        <v>0</v>
      </c>
      <c r="I200" s="46">
        <f>F200</f>
        <v>0</v>
      </c>
      <c r="J200" s="40">
        <f>D200-I200</f>
        <v>0</v>
      </c>
      <c r="K200" s="40">
        <f>E200-I200</f>
        <v>0</v>
      </c>
    </row>
    <row r="201" spans="1:11" ht="11.25" customHeight="1" hidden="1">
      <c r="A201" s="58"/>
      <c r="B201" s="52"/>
      <c r="C201" s="39"/>
      <c r="D201" s="46"/>
      <c r="E201" s="40"/>
      <c r="F201" s="40"/>
      <c r="G201" s="40"/>
      <c r="H201" s="40"/>
      <c r="I201" s="46"/>
      <c r="J201" s="40"/>
      <c r="K201" s="40"/>
    </row>
    <row r="202" spans="1:11" ht="0.75" customHeight="1" hidden="1">
      <c r="A202" s="58" t="s">
        <v>314</v>
      </c>
      <c r="B202" s="52"/>
      <c r="C202" s="39" t="s">
        <v>312</v>
      </c>
      <c r="D202" s="46">
        <f>D203</f>
        <v>0</v>
      </c>
      <c r="E202" s="40">
        <f aca="true" t="shared" si="93" ref="E202:K203">E203</f>
        <v>0</v>
      </c>
      <c r="F202" s="40">
        <f t="shared" si="93"/>
        <v>0</v>
      </c>
      <c r="G202" s="40">
        <f t="shared" si="93"/>
        <v>0</v>
      </c>
      <c r="H202" s="40">
        <f t="shared" si="93"/>
        <v>0</v>
      </c>
      <c r="I202" s="46">
        <f t="shared" si="93"/>
        <v>0</v>
      </c>
      <c r="J202" s="40">
        <f t="shared" si="93"/>
        <v>0</v>
      </c>
      <c r="K202" s="40">
        <f t="shared" si="93"/>
        <v>0</v>
      </c>
    </row>
    <row r="203" spans="1:11" ht="26.25" customHeight="1" hidden="1">
      <c r="A203" s="58" t="s">
        <v>218</v>
      </c>
      <c r="B203" s="52"/>
      <c r="C203" s="39" t="s">
        <v>311</v>
      </c>
      <c r="D203" s="46">
        <f>D204</f>
        <v>0</v>
      </c>
      <c r="E203" s="40"/>
      <c r="F203" s="40">
        <f t="shared" si="93"/>
        <v>0</v>
      </c>
      <c r="G203" s="40">
        <f t="shared" si="93"/>
        <v>0</v>
      </c>
      <c r="H203" s="40">
        <f t="shared" si="93"/>
        <v>0</v>
      </c>
      <c r="I203" s="46">
        <f t="shared" si="93"/>
        <v>0</v>
      </c>
      <c r="J203" s="40">
        <f t="shared" si="93"/>
        <v>0</v>
      </c>
      <c r="K203" s="40">
        <f t="shared" si="93"/>
        <v>0</v>
      </c>
    </row>
    <row r="204" spans="1:11" ht="12.75" hidden="1">
      <c r="A204" s="58" t="s">
        <v>177</v>
      </c>
      <c r="B204" s="52"/>
      <c r="C204" s="39" t="s">
        <v>310</v>
      </c>
      <c r="D204" s="46">
        <f>E204</f>
        <v>0</v>
      </c>
      <c r="E204" s="40">
        <v>0</v>
      </c>
      <c r="F204" s="40">
        <v>0</v>
      </c>
      <c r="G204" s="40">
        <v>0</v>
      </c>
      <c r="H204" s="40">
        <v>0</v>
      </c>
      <c r="I204" s="46">
        <f>F204</f>
        <v>0</v>
      </c>
      <c r="J204" s="40">
        <f>D204-F204</f>
        <v>0</v>
      </c>
      <c r="K204" s="40">
        <f>E204-I204</f>
        <v>0</v>
      </c>
    </row>
    <row r="205" spans="1:11" ht="11.25" customHeight="1" hidden="1">
      <c r="A205" s="58"/>
      <c r="B205" s="52"/>
      <c r="C205" s="39"/>
      <c r="D205" s="46"/>
      <c r="E205" s="40"/>
      <c r="F205" s="40"/>
      <c r="G205" s="40"/>
      <c r="H205" s="40"/>
      <c r="I205" s="46"/>
      <c r="J205" s="40"/>
      <c r="K205" s="40"/>
    </row>
    <row r="206" spans="1:11" ht="24" customHeight="1" hidden="1">
      <c r="A206" s="127" t="s">
        <v>285</v>
      </c>
      <c r="B206" s="52"/>
      <c r="C206" s="39" t="s">
        <v>350</v>
      </c>
      <c r="D206" s="46">
        <f>D207</f>
        <v>0</v>
      </c>
      <c r="E206" s="40">
        <f aca="true" t="shared" si="94" ref="E206:K207">E207</f>
        <v>0</v>
      </c>
      <c r="F206" s="40">
        <f t="shared" si="94"/>
        <v>0</v>
      </c>
      <c r="G206" s="40">
        <f t="shared" si="94"/>
        <v>0</v>
      </c>
      <c r="H206" s="40">
        <f t="shared" si="94"/>
        <v>0</v>
      </c>
      <c r="I206" s="46">
        <f t="shared" si="94"/>
        <v>0</v>
      </c>
      <c r="J206" s="40">
        <f t="shared" si="94"/>
        <v>0</v>
      </c>
      <c r="K206" s="40">
        <f t="shared" si="94"/>
        <v>0</v>
      </c>
    </row>
    <row r="207" spans="1:11" ht="22.5" hidden="1">
      <c r="A207" s="58" t="s">
        <v>218</v>
      </c>
      <c r="B207" s="52"/>
      <c r="C207" s="39" t="s">
        <v>351</v>
      </c>
      <c r="D207" s="46">
        <f>D208</f>
        <v>0</v>
      </c>
      <c r="E207" s="40">
        <f>E208</f>
        <v>0</v>
      </c>
      <c r="F207" s="40">
        <f t="shared" si="94"/>
        <v>0</v>
      </c>
      <c r="G207" s="40">
        <f t="shared" si="94"/>
        <v>0</v>
      </c>
      <c r="H207" s="40">
        <f t="shared" si="94"/>
        <v>0</v>
      </c>
      <c r="I207" s="46">
        <f t="shared" si="94"/>
        <v>0</v>
      </c>
      <c r="J207" s="40">
        <f t="shared" si="94"/>
        <v>0</v>
      </c>
      <c r="K207" s="40">
        <f t="shared" si="94"/>
        <v>0</v>
      </c>
    </row>
    <row r="208" spans="1:11" ht="12.75" hidden="1">
      <c r="A208" s="58" t="s">
        <v>177</v>
      </c>
      <c r="B208" s="52"/>
      <c r="C208" s="39" t="s">
        <v>352</v>
      </c>
      <c r="D208" s="46">
        <f>E208</f>
        <v>0</v>
      </c>
      <c r="E208" s="40"/>
      <c r="F208" s="40"/>
      <c r="G208" s="40">
        <v>0</v>
      </c>
      <c r="H208" s="40">
        <v>0</v>
      </c>
      <c r="I208" s="46">
        <f>F208</f>
        <v>0</v>
      </c>
      <c r="J208" s="40">
        <f>D208-F208</f>
        <v>0</v>
      </c>
      <c r="K208" s="40">
        <f>E208-F208</f>
        <v>0</v>
      </c>
    </row>
    <row r="209" spans="1:11" ht="12.75">
      <c r="A209" s="58"/>
      <c r="B209" s="52"/>
      <c r="C209" s="39"/>
      <c r="D209" s="46"/>
      <c r="E209" s="40"/>
      <c r="F209" s="40"/>
      <c r="G209" s="40"/>
      <c r="H209" s="40"/>
      <c r="I209" s="46"/>
      <c r="J209" s="40"/>
      <c r="K209" s="40"/>
    </row>
    <row r="210" spans="1:11" ht="22.5" customHeight="1" hidden="1">
      <c r="A210" s="134" t="s">
        <v>176</v>
      </c>
      <c r="B210" s="128"/>
      <c r="C210" s="39" t="s">
        <v>126</v>
      </c>
      <c r="D210" s="46">
        <f aca="true" t="shared" si="95" ref="D210:K210">D211</f>
        <v>0</v>
      </c>
      <c r="E210" s="40">
        <f t="shared" si="95"/>
        <v>0</v>
      </c>
      <c r="F210" s="40">
        <f t="shared" si="95"/>
        <v>0</v>
      </c>
      <c r="G210" s="40">
        <f>G211</f>
        <v>0</v>
      </c>
      <c r="H210" s="40">
        <f>H211</f>
        <v>0</v>
      </c>
      <c r="I210" s="46">
        <f>I211</f>
        <v>0</v>
      </c>
      <c r="J210" s="40">
        <f t="shared" si="95"/>
        <v>0</v>
      </c>
      <c r="K210" s="40">
        <f t="shared" si="95"/>
        <v>0</v>
      </c>
    </row>
    <row r="211" spans="1:11" ht="24" customHeight="1" hidden="1">
      <c r="A211" s="58" t="s">
        <v>218</v>
      </c>
      <c r="B211" s="52"/>
      <c r="C211" s="39" t="s">
        <v>229</v>
      </c>
      <c r="D211" s="46">
        <f>D212+D213</f>
        <v>0</v>
      </c>
      <c r="E211" s="40">
        <f>E212+E213</f>
        <v>0</v>
      </c>
      <c r="F211" s="40">
        <f aca="true" t="shared" si="96" ref="F211:K211">F212+F213</f>
        <v>0</v>
      </c>
      <c r="G211" s="40">
        <f t="shared" si="96"/>
        <v>0</v>
      </c>
      <c r="H211" s="40">
        <f t="shared" si="96"/>
        <v>0</v>
      </c>
      <c r="I211" s="46">
        <f t="shared" si="96"/>
        <v>0</v>
      </c>
      <c r="J211" s="40">
        <f t="shared" si="96"/>
        <v>0</v>
      </c>
      <c r="K211" s="40">
        <f t="shared" si="96"/>
        <v>0</v>
      </c>
    </row>
    <row r="212" spans="1:11" ht="12.75" hidden="1">
      <c r="A212" s="58" t="s">
        <v>177</v>
      </c>
      <c r="B212" s="52"/>
      <c r="C212" s="39" t="s">
        <v>127</v>
      </c>
      <c r="D212" s="46">
        <f>E212</f>
        <v>0</v>
      </c>
      <c r="E212" s="40"/>
      <c r="F212" s="40"/>
      <c r="G212" s="40">
        <v>0</v>
      </c>
      <c r="H212" s="40">
        <v>0</v>
      </c>
      <c r="I212" s="46">
        <f>F212</f>
        <v>0</v>
      </c>
      <c r="J212" s="40">
        <f>E212-F212</f>
        <v>0</v>
      </c>
      <c r="K212" s="40">
        <f>D212-F212</f>
        <v>0</v>
      </c>
    </row>
    <row r="213" spans="1:11" ht="67.5" hidden="1">
      <c r="A213" s="58" t="s">
        <v>356</v>
      </c>
      <c r="B213" s="52"/>
      <c r="C213" s="39" t="s">
        <v>355</v>
      </c>
      <c r="D213" s="46">
        <f>E213</f>
        <v>0</v>
      </c>
      <c r="E213" s="40"/>
      <c r="F213" s="40"/>
      <c r="G213" s="40">
        <v>0</v>
      </c>
      <c r="H213" s="40">
        <v>0</v>
      </c>
      <c r="I213" s="46">
        <f>F213</f>
        <v>0</v>
      </c>
      <c r="J213" s="40">
        <f>E213-F213</f>
        <v>0</v>
      </c>
      <c r="K213" s="40">
        <f>D213-F213</f>
        <v>0</v>
      </c>
    </row>
    <row r="214" spans="1:11" ht="12.75" hidden="1">
      <c r="A214" s="58"/>
      <c r="B214" s="52"/>
      <c r="C214" s="39"/>
      <c r="D214" s="46"/>
      <c r="E214" s="40"/>
      <c r="F214" s="40"/>
      <c r="G214" s="40"/>
      <c r="H214" s="40"/>
      <c r="I214" s="46"/>
      <c r="J214" s="40"/>
      <c r="K214" s="40"/>
    </row>
    <row r="215" spans="1:11" ht="52.5">
      <c r="A215" s="134" t="s">
        <v>353</v>
      </c>
      <c r="B215" s="128"/>
      <c r="C215" s="39" t="s">
        <v>444</v>
      </c>
      <c r="D215" s="46">
        <f>D216</f>
        <v>7686310.09</v>
      </c>
      <c r="E215" s="40">
        <f aca="true" t="shared" si="97" ref="E215:K215">E217</f>
        <v>7686310.09</v>
      </c>
      <c r="F215" s="40">
        <f t="shared" si="97"/>
        <v>0</v>
      </c>
      <c r="G215" s="40">
        <f t="shared" si="97"/>
        <v>0</v>
      </c>
      <c r="H215" s="40">
        <f t="shared" si="97"/>
        <v>0</v>
      </c>
      <c r="I215" s="46">
        <f t="shared" si="97"/>
        <v>0</v>
      </c>
      <c r="J215" s="40">
        <f t="shared" si="97"/>
        <v>7686310.09</v>
      </c>
      <c r="K215" s="40">
        <f t="shared" si="97"/>
        <v>7686310.09</v>
      </c>
    </row>
    <row r="216" spans="1:11" ht="22.5">
      <c r="A216" s="58" t="s">
        <v>218</v>
      </c>
      <c r="B216" s="52"/>
      <c r="C216" s="39" t="s">
        <v>443</v>
      </c>
      <c r="D216" s="46">
        <f aca="true" t="shared" si="98" ref="D216:K216">D217</f>
        <v>7686310.09</v>
      </c>
      <c r="E216" s="40">
        <f t="shared" si="98"/>
        <v>7686310.09</v>
      </c>
      <c r="F216" s="40">
        <f t="shared" si="98"/>
        <v>0</v>
      </c>
      <c r="G216" s="40">
        <f t="shared" si="98"/>
        <v>0</v>
      </c>
      <c r="H216" s="40">
        <f t="shared" si="98"/>
        <v>0</v>
      </c>
      <c r="I216" s="46">
        <f t="shared" si="98"/>
        <v>0</v>
      </c>
      <c r="J216" s="40">
        <f t="shared" si="98"/>
        <v>7686310.09</v>
      </c>
      <c r="K216" s="40">
        <f t="shared" si="98"/>
        <v>7686310.09</v>
      </c>
    </row>
    <row r="217" spans="1:11" ht="18" customHeight="1">
      <c r="A217" s="58" t="s">
        <v>401</v>
      </c>
      <c r="B217" s="52"/>
      <c r="C217" s="39" t="s">
        <v>445</v>
      </c>
      <c r="D217" s="46">
        <f>E217</f>
        <v>7686310.09</v>
      </c>
      <c r="E217" s="40">
        <v>7686310.09</v>
      </c>
      <c r="F217" s="40">
        <v>0</v>
      </c>
      <c r="G217" s="40">
        <v>0</v>
      </c>
      <c r="H217" s="40">
        <v>0</v>
      </c>
      <c r="I217" s="46">
        <f>F217</f>
        <v>0</v>
      </c>
      <c r="J217" s="40">
        <f>D217-I217</f>
        <v>7686310.09</v>
      </c>
      <c r="K217" s="40">
        <f>E217-I217</f>
        <v>7686310.09</v>
      </c>
    </row>
    <row r="218" spans="1:11" ht="9" customHeight="1">
      <c r="A218" s="58"/>
      <c r="B218" s="52"/>
      <c r="C218" s="39"/>
      <c r="D218" s="46"/>
      <c r="E218" s="40"/>
      <c r="F218" s="40"/>
      <c r="G218" s="40"/>
      <c r="H218" s="40"/>
      <c r="I218" s="46"/>
      <c r="J218" s="40"/>
      <c r="K218" s="40"/>
    </row>
    <row r="219" spans="1:11" ht="45.75" customHeight="1">
      <c r="A219" s="134" t="s">
        <v>354</v>
      </c>
      <c r="B219" s="128"/>
      <c r="C219" s="39" t="s">
        <v>453</v>
      </c>
      <c r="D219" s="46">
        <f>D220</f>
        <v>1744005</v>
      </c>
      <c r="E219" s="40">
        <f aca="true" t="shared" si="99" ref="E219:K219">E221</f>
        <v>1744005</v>
      </c>
      <c r="F219" s="40">
        <f t="shared" si="99"/>
        <v>0</v>
      </c>
      <c r="G219" s="40">
        <f t="shared" si="99"/>
        <v>0</v>
      </c>
      <c r="H219" s="40">
        <f t="shared" si="99"/>
        <v>0</v>
      </c>
      <c r="I219" s="46">
        <f t="shared" si="99"/>
        <v>0</v>
      </c>
      <c r="J219" s="40">
        <f t="shared" si="99"/>
        <v>1744005</v>
      </c>
      <c r="K219" s="40">
        <f t="shared" si="99"/>
        <v>1744005</v>
      </c>
    </row>
    <row r="220" spans="1:11" ht="27" customHeight="1">
      <c r="A220" s="58" t="s">
        <v>218</v>
      </c>
      <c r="B220" s="52"/>
      <c r="C220" s="39" t="s">
        <v>452</v>
      </c>
      <c r="D220" s="46">
        <f aca="true" t="shared" si="100" ref="D220:K220">D221</f>
        <v>1744005</v>
      </c>
      <c r="E220" s="40">
        <f t="shared" si="100"/>
        <v>1744005</v>
      </c>
      <c r="F220" s="40">
        <f t="shared" si="100"/>
        <v>0</v>
      </c>
      <c r="G220" s="40">
        <f t="shared" si="100"/>
        <v>0</v>
      </c>
      <c r="H220" s="40">
        <f t="shared" si="100"/>
        <v>0</v>
      </c>
      <c r="I220" s="46">
        <f t="shared" si="100"/>
        <v>0</v>
      </c>
      <c r="J220" s="40">
        <f t="shared" si="100"/>
        <v>1744005</v>
      </c>
      <c r="K220" s="40">
        <f t="shared" si="100"/>
        <v>1744005</v>
      </c>
    </row>
    <row r="221" spans="1:11" ht="12" customHeight="1">
      <c r="A221" s="58" t="s">
        <v>455</v>
      </c>
      <c r="B221" s="52"/>
      <c r="C221" s="39" t="s">
        <v>454</v>
      </c>
      <c r="D221" s="46">
        <f>E221</f>
        <v>1744005</v>
      </c>
      <c r="E221" s="40">
        <v>1744005</v>
      </c>
      <c r="F221" s="40">
        <v>0</v>
      </c>
      <c r="G221" s="40">
        <v>0</v>
      </c>
      <c r="H221" s="40">
        <v>0</v>
      </c>
      <c r="I221" s="46">
        <f>F221</f>
        <v>0</v>
      </c>
      <c r="J221" s="40">
        <f>D221-I221</f>
        <v>1744005</v>
      </c>
      <c r="K221" s="40">
        <f>E221-I221</f>
        <v>1744005</v>
      </c>
    </row>
    <row r="222" spans="1:11" ht="6.75" customHeight="1">
      <c r="A222" s="58"/>
      <c r="B222" s="52"/>
      <c r="C222" s="39"/>
      <c r="D222" s="46"/>
      <c r="E222" s="40"/>
      <c r="F222" s="40"/>
      <c r="G222" s="40"/>
      <c r="H222" s="40"/>
      <c r="I222" s="46"/>
      <c r="J222" s="40"/>
      <c r="K222" s="40"/>
    </row>
    <row r="223" spans="1:11" ht="66.75" customHeight="1">
      <c r="A223" s="127" t="s">
        <v>346</v>
      </c>
      <c r="B223" s="128"/>
      <c r="C223" s="39" t="s">
        <v>468</v>
      </c>
      <c r="D223" s="46">
        <f>D224+D226</f>
        <v>110000</v>
      </c>
      <c r="E223" s="40">
        <f>E224+E226</f>
        <v>110000</v>
      </c>
      <c r="F223" s="40">
        <f aca="true" t="shared" si="101" ref="F223:K223">F224+F226</f>
        <v>0</v>
      </c>
      <c r="G223" s="40">
        <f t="shared" si="101"/>
        <v>0</v>
      </c>
      <c r="H223" s="40">
        <f t="shared" si="101"/>
        <v>0</v>
      </c>
      <c r="I223" s="46">
        <f t="shared" si="101"/>
        <v>0</v>
      </c>
      <c r="J223" s="40">
        <f t="shared" si="101"/>
        <v>110000</v>
      </c>
      <c r="K223" s="40">
        <f t="shared" si="101"/>
        <v>110000</v>
      </c>
    </row>
    <row r="224" spans="1:11" ht="24" customHeight="1" hidden="1">
      <c r="A224" s="58" t="s">
        <v>218</v>
      </c>
      <c r="B224" s="52"/>
      <c r="C224" s="39" t="s">
        <v>462</v>
      </c>
      <c r="D224" s="46">
        <f>D225</f>
        <v>0</v>
      </c>
      <c r="E224" s="40">
        <f aca="true" t="shared" si="102" ref="E224:K224">E225</f>
        <v>0</v>
      </c>
      <c r="F224" s="40">
        <f t="shared" si="102"/>
        <v>0</v>
      </c>
      <c r="G224" s="40">
        <f t="shared" si="102"/>
        <v>0</v>
      </c>
      <c r="H224" s="40">
        <f t="shared" si="102"/>
        <v>0</v>
      </c>
      <c r="I224" s="46">
        <f t="shared" si="102"/>
        <v>0</v>
      </c>
      <c r="J224" s="40">
        <f t="shared" si="102"/>
        <v>0</v>
      </c>
      <c r="K224" s="40">
        <f t="shared" si="102"/>
        <v>0</v>
      </c>
    </row>
    <row r="225" spans="1:11" ht="19.5" customHeight="1" hidden="1">
      <c r="A225" s="58" t="s">
        <v>177</v>
      </c>
      <c r="B225" s="52"/>
      <c r="C225" s="39" t="s">
        <v>463</v>
      </c>
      <c r="D225" s="46">
        <f>E225</f>
        <v>0</v>
      </c>
      <c r="E225" s="40"/>
      <c r="F225" s="40"/>
      <c r="G225" s="40">
        <v>0</v>
      </c>
      <c r="H225" s="40">
        <v>0</v>
      </c>
      <c r="I225" s="46">
        <f>F225</f>
        <v>0</v>
      </c>
      <c r="J225" s="40">
        <f>D225-I225</f>
        <v>0</v>
      </c>
      <c r="K225" s="40">
        <f>E225-I225</f>
        <v>0</v>
      </c>
    </row>
    <row r="226" spans="1:11" ht="22.5">
      <c r="A226" s="58" t="s">
        <v>218</v>
      </c>
      <c r="B226" s="52"/>
      <c r="C226" s="39" t="s">
        <v>464</v>
      </c>
      <c r="D226" s="46">
        <f>D227</f>
        <v>110000</v>
      </c>
      <c r="E226" s="40">
        <f aca="true" t="shared" si="103" ref="E226:K226">E227</f>
        <v>110000</v>
      </c>
      <c r="F226" s="40">
        <f t="shared" si="103"/>
        <v>0</v>
      </c>
      <c r="G226" s="40">
        <f t="shared" si="103"/>
        <v>0</v>
      </c>
      <c r="H226" s="40">
        <f t="shared" si="103"/>
        <v>0</v>
      </c>
      <c r="I226" s="46">
        <f t="shared" si="103"/>
        <v>0</v>
      </c>
      <c r="J226" s="40">
        <f t="shared" si="103"/>
        <v>110000</v>
      </c>
      <c r="K226" s="40">
        <f t="shared" si="103"/>
        <v>110000</v>
      </c>
    </row>
    <row r="227" spans="1:11" ht="12.75">
      <c r="A227" s="58" t="s">
        <v>401</v>
      </c>
      <c r="B227" s="52"/>
      <c r="C227" s="39" t="s">
        <v>465</v>
      </c>
      <c r="D227" s="46">
        <f>E227</f>
        <v>110000</v>
      </c>
      <c r="E227" s="40">
        <v>110000</v>
      </c>
      <c r="F227" s="40">
        <v>0</v>
      </c>
      <c r="G227" s="40">
        <v>0</v>
      </c>
      <c r="H227" s="40">
        <v>0</v>
      </c>
      <c r="I227" s="46">
        <f>F227</f>
        <v>0</v>
      </c>
      <c r="J227" s="40">
        <f>D227-I227</f>
        <v>110000</v>
      </c>
      <c r="K227" s="40">
        <f>E227-I227</f>
        <v>110000</v>
      </c>
    </row>
    <row r="228" spans="1:11" ht="4.5" customHeight="1">
      <c r="A228" s="58"/>
      <c r="B228" s="52"/>
      <c r="C228" s="39"/>
      <c r="D228" s="46"/>
      <c r="E228" s="40"/>
      <c r="F228" s="40"/>
      <c r="G228" s="40"/>
      <c r="H228" s="40"/>
      <c r="I228" s="46"/>
      <c r="J228" s="40"/>
      <c r="K228" s="40"/>
    </row>
    <row r="229" spans="1:11" ht="31.5" customHeight="1">
      <c r="A229" s="127" t="s">
        <v>187</v>
      </c>
      <c r="B229" s="128"/>
      <c r="C229" s="39" t="s">
        <v>458</v>
      </c>
      <c r="D229" s="46">
        <f>D231</f>
        <v>145000</v>
      </c>
      <c r="E229" s="40">
        <f>E231</f>
        <v>145000</v>
      </c>
      <c r="F229" s="40">
        <f aca="true" t="shared" si="104" ref="F229:K229">F231</f>
        <v>0</v>
      </c>
      <c r="G229" s="40">
        <f t="shared" si="104"/>
        <v>0</v>
      </c>
      <c r="H229" s="40">
        <f t="shared" si="104"/>
        <v>0</v>
      </c>
      <c r="I229" s="46">
        <f t="shared" si="104"/>
        <v>0</v>
      </c>
      <c r="J229" s="40">
        <f t="shared" si="104"/>
        <v>145000</v>
      </c>
      <c r="K229" s="40">
        <f t="shared" si="104"/>
        <v>145000</v>
      </c>
    </row>
    <row r="230" spans="1:11" ht="22.5" customHeight="1">
      <c r="A230" s="58" t="s">
        <v>218</v>
      </c>
      <c r="B230" s="52"/>
      <c r="C230" s="39" t="s">
        <v>457</v>
      </c>
      <c r="D230" s="46">
        <f>D231</f>
        <v>145000</v>
      </c>
      <c r="E230" s="40">
        <f aca="true" t="shared" si="105" ref="E230:K230">E231</f>
        <v>145000</v>
      </c>
      <c r="F230" s="40">
        <f t="shared" si="105"/>
        <v>0</v>
      </c>
      <c r="G230" s="40">
        <f t="shared" si="105"/>
        <v>0</v>
      </c>
      <c r="H230" s="40">
        <f t="shared" si="105"/>
        <v>0</v>
      </c>
      <c r="I230" s="46">
        <f t="shared" si="105"/>
        <v>0</v>
      </c>
      <c r="J230" s="40">
        <f t="shared" si="105"/>
        <v>145000</v>
      </c>
      <c r="K230" s="40">
        <f t="shared" si="105"/>
        <v>145000</v>
      </c>
    </row>
    <row r="231" spans="1:11" ht="14.25" customHeight="1">
      <c r="A231" s="58" t="s">
        <v>401</v>
      </c>
      <c r="B231" s="52"/>
      <c r="C231" s="39" t="s">
        <v>456</v>
      </c>
      <c r="D231" s="46">
        <f>E231</f>
        <v>145000</v>
      </c>
      <c r="E231" s="40">
        <v>145000</v>
      </c>
      <c r="F231" s="40">
        <v>0</v>
      </c>
      <c r="G231" s="40">
        <v>0</v>
      </c>
      <c r="H231" s="40">
        <v>0</v>
      </c>
      <c r="I231" s="46">
        <f>F231</f>
        <v>0</v>
      </c>
      <c r="J231" s="40">
        <f>D231-I231</f>
        <v>145000</v>
      </c>
      <c r="K231" s="40">
        <f>E231-I231</f>
        <v>145000</v>
      </c>
    </row>
    <row r="232" spans="1:11" ht="4.5" customHeight="1">
      <c r="A232" s="58"/>
      <c r="B232" s="52"/>
      <c r="C232" s="39"/>
      <c r="D232" s="46"/>
      <c r="E232" s="40"/>
      <c r="F232" s="40"/>
      <c r="G232" s="40"/>
      <c r="H232" s="40"/>
      <c r="I232" s="46"/>
      <c r="J232" s="40"/>
      <c r="K232" s="40"/>
    </row>
    <row r="233" spans="1:11" ht="33" customHeight="1">
      <c r="A233" s="127" t="s">
        <v>275</v>
      </c>
      <c r="B233" s="128"/>
      <c r="C233" s="39" t="s">
        <v>461</v>
      </c>
      <c r="D233" s="46">
        <f aca="true" t="shared" si="106" ref="D233:K234">D234</f>
        <v>50000</v>
      </c>
      <c r="E233" s="40">
        <f t="shared" si="106"/>
        <v>50000</v>
      </c>
      <c r="F233" s="40">
        <f t="shared" si="106"/>
        <v>0</v>
      </c>
      <c r="G233" s="40">
        <f t="shared" si="106"/>
        <v>0</v>
      </c>
      <c r="H233" s="40">
        <f t="shared" si="106"/>
        <v>0</v>
      </c>
      <c r="I233" s="46">
        <f t="shared" si="106"/>
        <v>0</v>
      </c>
      <c r="J233" s="40">
        <f t="shared" si="106"/>
        <v>50000</v>
      </c>
      <c r="K233" s="40">
        <f t="shared" si="106"/>
        <v>50000</v>
      </c>
    </row>
    <row r="234" spans="1:11" ht="21.75" customHeight="1">
      <c r="A234" s="58" t="s">
        <v>218</v>
      </c>
      <c r="B234" s="52"/>
      <c r="C234" s="39" t="s">
        <v>460</v>
      </c>
      <c r="D234" s="46">
        <f t="shared" si="106"/>
        <v>50000</v>
      </c>
      <c r="E234" s="40">
        <f t="shared" si="106"/>
        <v>50000</v>
      </c>
      <c r="F234" s="40">
        <f t="shared" si="106"/>
        <v>0</v>
      </c>
      <c r="G234" s="40">
        <f t="shared" si="106"/>
        <v>0</v>
      </c>
      <c r="H234" s="40">
        <f t="shared" si="106"/>
        <v>0</v>
      </c>
      <c r="I234" s="46">
        <f t="shared" si="106"/>
        <v>0</v>
      </c>
      <c r="J234" s="40">
        <f t="shared" si="106"/>
        <v>50000</v>
      </c>
      <c r="K234" s="40">
        <f t="shared" si="106"/>
        <v>50000</v>
      </c>
    </row>
    <row r="235" spans="1:11" ht="12.75">
      <c r="A235" s="58" t="s">
        <v>401</v>
      </c>
      <c r="B235" s="52"/>
      <c r="C235" s="39" t="s">
        <v>459</v>
      </c>
      <c r="D235" s="46">
        <f>E235</f>
        <v>50000</v>
      </c>
      <c r="E235" s="40">
        <v>50000</v>
      </c>
      <c r="F235" s="40">
        <v>0</v>
      </c>
      <c r="G235" s="40">
        <v>0</v>
      </c>
      <c r="H235" s="40">
        <v>0</v>
      </c>
      <c r="I235" s="46">
        <f>F235</f>
        <v>0</v>
      </c>
      <c r="J235" s="40">
        <f>D235-I235</f>
        <v>50000</v>
      </c>
      <c r="K235" s="40">
        <f>E235-I235</f>
        <v>50000</v>
      </c>
    </row>
    <row r="236" spans="1:11" ht="4.5" customHeight="1" hidden="1">
      <c r="A236" s="58"/>
      <c r="B236" s="52"/>
      <c r="C236" s="39"/>
      <c r="D236" s="46"/>
      <c r="E236" s="40"/>
      <c r="F236" s="40"/>
      <c r="G236" s="40"/>
      <c r="H236" s="40"/>
      <c r="I236" s="46"/>
      <c r="J236" s="40"/>
      <c r="K236" s="40"/>
    </row>
    <row r="237" spans="1:11" ht="64.5" customHeight="1" hidden="1">
      <c r="A237" s="127" t="s">
        <v>296</v>
      </c>
      <c r="B237" s="128"/>
      <c r="C237" s="39" t="s">
        <v>297</v>
      </c>
      <c r="D237" s="46">
        <f aca="true" t="shared" si="107" ref="D237:K238">D238</f>
        <v>0</v>
      </c>
      <c r="E237" s="40">
        <f t="shared" si="107"/>
        <v>0</v>
      </c>
      <c r="F237" s="40">
        <f t="shared" si="107"/>
        <v>0</v>
      </c>
      <c r="G237" s="40">
        <f t="shared" si="107"/>
        <v>0</v>
      </c>
      <c r="H237" s="40">
        <f t="shared" si="107"/>
        <v>0</v>
      </c>
      <c r="I237" s="46">
        <f t="shared" si="107"/>
        <v>0</v>
      </c>
      <c r="J237" s="40">
        <f t="shared" si="107"/>
        <v>0</v>
      </c>
      <c r="K237" s="40">
        <f t="shared" si="107"/>
        <v>0</v>
      </c>
    </row>
    <row r="238" spans="1:11" ht="20.25" customHeight="1" hidden="1">
      <c r="A238" s="58" t="s">
        <v>218</v>
      </c>
      <c r="B238" s="52"/>
      <c r="C238" s="39" t="s">
        <v>298</v>
      </c>
      <c r="D238" s="46">
        <f t="shared" si="107"/>
        <v>0</v>
      </c>
      <c r="E238" s="40">
        <f t="shared" si="107"/>
        <v>0</v>
      </c>
      <c r="F238" s="40">
        <f t="shared" si="107"/>
        <v>0</v>
      </c>
      <c r="G238" s="40">
        <f t="shared" si="107"/>
        <v>0</v>
      </c>
      <c r="H238" s="40">
        <f t="shared" si="107"/>
        <v>0</v>
      </c>
      <c r="I238" s="46">
        <f t="shared" si="107"/>
        <v>0</v>
      </c>
      <c r="J238" s="40">
        <f t="shared" si="107"/>
        <v>0</v>
      </c>
      <c r="K238" s="40">
        <f t="shared" si="107"/>
        <v>0</v>
      </c>
    </row>
    <row r="239" spans="1:11" ht="12.75" customHeight="1" hidden="1">
      <c r="A239" s="58" t="s">
        <v>177</v>
      </c>
      <c r="B239" s="52"/>
      <c r="C239" s="39" t="s">
        <v>299</v>
      </c>
      <c r="D239" s="46">
        <f>E239</f>
        <v>0</v>
      </c>
      <c r="E239" s="40">
        <v>0</v>
      </c>
      <c r="F239" s="40">
        <v>0</v>
      </c>
      <c r="G239" s="40">
        <v>0</v>
      </c>
      <c r="H239" s="40">
        <v>0</v>
      </c>
      <c r="I239" s="46">
        <f>F239</f>
        <v>0</v>
      </c>
      <c r="J239" s="40">
        <f>D239-I239</f>
        <v>0</v>
      </c>
      <c r="K239" s="40">
        <f>E239-I239</f>
        <v>0</v>
      </c>
    </row>
    <row r="240" spans="1:11" ht="8.25" customHeight="1">
      <c r="A240" s="58"/>
      <c r="B240" s="52"/>
      <c r="C240" s="39"/>
      <c r="D240" s="46"/>
      <c r="E240" s="40"/>
      <c r="F240" s="40"/>
      <c r="G240" s="40"/>
      <c r="H240" s="40"/>
      <c r="I240" s="46"/>
      <c r="J240" s="40"/>
      <c r="K240" s="40"/>
    </row>
    <row r="241" spans="1:11" ht="21">
      <c r="A241" s="127" t="s">
        <v>367</v>
      </c>
      <c r="B241" s="128"/>
      <c r="C241" s="39" t="s">
        <v>451</v>
      </c>
      <c r="D241" s="46">
        <f aca="true" t="shared" si="108" ref="D241:K242">D242</f>
        <v>100000</v>
      </c>
      <c r="E241" s="40">
        <f t="shared" si="108"/>
        <v>100000</v>
      </c>
      <c r="F241" s="40">
        <f t="shared" si="108"/>
        <v>0</v>
      </c>
      <c r="G241" s="40">
        <f t="shared" si="108"/>
        <v>0</v>
      </c>
      <c r="H241" s="40">
        <f t="shared" si="108"/>
        <v>0</v>
      </c>
      <c r="I241" s="46">
        <f t="shared" si="108"/>
        <v>0</v>
      </c>
      <c r="J241" s="40">
        <f t="shared" si="108"/>
        <v>100000</v>
      </c>
      <c r="K241" s="40">
        <f t="shared" si="108"/>
        <v>100000</v>
      </c>
    </row>
    <row r="242" spans="1:11" ht="21.75" customHeight="1">
      <c r="A242" s="58" t="s">
        <v>180</v>
      </c>
      <c r="B242" s="52"/>
      <c r="C242" s="39" t="s">
        <v>450</v>
      </c>
      <c r="D242" s="46">
        <f t="shared" si="108"/>
        <v>100000</v>
      </c>
      <c r="E242" s="40">
        <f t="shared" si="108"/>
        <v>100000</v>
      </c>
      <c r="F242" s="40">
        <f t="shared" si="108"/>
        <v>0</v>
      </c>
      <c r="G242" s="40">
        <f t="shared" si="108"/>
        <v>0</v>
      </c>
      <c r="H242" s="40">
        <f t="shared" si="108"/>
        <v>0</v>
      </c>
      <c r="I242" s="46">
        <f t="shared" si="108"/>
        <v>0</v>
      </c>
      <c r="J242" s="40">
        <f t="shared" si="108"/>
        <v>100000</v>
      </c>
      <c r="K242" s="40">
        <f t="shared" si="108"/>
        <v>100000</v>
      </c>
    </row>
    <row r="243" spans="1:11" ht="21" customHeight="1">
      <c r="A243" s="58" t="s">
        <v>180</v>
      </c>
      <c r="B243" s="52"/>
      <c r="C243" s="39" t="s">
        <v>449</v>
      </c>
      <c r="D243" s="46">
        <f>E243</f>
        <v>100000</v>
      </c>
      <c r="E243" s="40">
        <v>100000</v>
      </c>
      <c r="F243" s="40">
        <v>0</v>
      </c>
      <c r="G243" s="40">
        <v>0</v>
      </c>
      <c r="H243" s="40">
        <v>0</v>
      </c>
      <c r="I243" s="46">
        <f>F243</f>
        <v>0</v>
      </c>
      <c r="J243" s="40">
        <f>D243-I243</f>
        <v>100000</v>
      </c>
      <c r="K243" s="40">
        <f>E243-I243</f>
        <v>100000</v>
      </c>
    </row>
    <row r="244" spans="1:11" ht="12.75">
      <c r="A244" s="58"/>
      <c r="B244" s="52"/>
      <c r="C244" s="39"/>
      <c r="D244" s="46"/>
      <c r="E244" s="40"/>
      <c r="F244" s="40"/>
      <c r="G244" s="40"/>
      <c r="H244" s="40"/>
      <c r="I244" s="46"/>
      <c r="J244" s="40"/>
      <c r="K244" s="40"/>
    </row>
    <row r="245" spans="1:11" ht="31.5" hidden="1">
      <c r="A245" s="127" t="s">
        <v>375</v>
      </c>
      <c r="B245" s="128"/>
      <c r="C245" s="39" t="s">
        <v>297</v>
      </c>
      <c r="D245" s="46">
        <f aca="true" t="shared" si="109" ref="D245:K246">D246</f>
        <v>0</v>
      </c>
      <c r="E245" s="40">
        <f t="shared" si="109"/>
        <v>0</v>
      </c>
      <c r="F245" s="40">
        <f t="shared" si="109"/>
        <v>0</v>
      </c>
      <c r="G245" s="40">
        <f t="shared" si="109"/>
        <v>0</v>
      </c>
      <c r="H245" s="40">
        <f t="shared" si="109"/>
        <v>0</v>
      </c>
      <c r="I245" s="46">
        <f t="shared" si="109"/>
        <v>0</v>
      </c>
      <c r="J245" s="40">
        <f t="shared" si="109"/>
        <v>0</v>
      </c>
      <c r="K245" s="40">
        <f t="shared" si="109"/>
        <v>0</v>
      </c>
    </row>
    <row r="246" spans="1:11" ht="22.5" hidden="1">
      <c r="A246" s="58" t="s">
        <v>218</v>
      </c>
      <c r="B246" s="52"/>
      <c r="C246" s="39" t="s">
        <v>298</v>
      </c>
      <c r="D246" s="46">
        <f t="shared" si="109"/>
        <v>0</v>
      </c>
      <c r="E246" s="40">
        <f t="shared" si="109"/>
        <v>0</v>
      </c>
      <c r="F246" s="40">
        <f t="shared" si="109"/>
        <v>0</v>
      </c>
      <c r="G246" s="40">
        <f t="shared" si="109"/>
        <v>0</v>
      </c>
      <c r="H246" s="40">
        <f t="shared" si="109"/>
        <v>0</v>
      </c>
      <c r="I246" s="46">
        <f t="shared" si="109"/>
        <v>0</v>
      </c>
      <c r="J246" s="40">
        <f t="shared" si="109"/>
        <v>0</v>
      </c>
      <c r="K246" s="40">
        <f t="shared" si="109"/>
        <v>0</v>
      </c>
    </row>
    <row r="247" spans="1:11" ht="12.75" hidden="1">
      <c r="A247" s="58" t="s">
        <v>177</v>
      </c>
      <c r="B247" s="52"/>
      <c r="C247" s="39" t="s">
        <v>299</v>
      </c>
      <c r="D247" s="46">
        <f>E247</f>
        <v>0</v>
      </c>
      <c r="E247" s="40"/>
      <c r="F247" s="40"/>
      <c r="G247" s="40">
        <v>0</v>
      </c>
      <c r="H247" s="40">
        <v>0</v>
      </c>
      <c r="I247" s="46">
        <f>F247</f>
        <v>0</v>
      </c>
      <c r="J247" s="40">
        <f>D247-I247</f>
        <v>0</v>
      </c>
      <c r="K247" s="40">
        <f>E247-I247</f>
        <v>0</v>
      </c>
    </row>
    <row r="248" spans="1:11" ht="12.75" hidden="1">
      <c r="A248" s="58"/>
      <c r="B248" s="52"/>
      <c r="C248" s="39"/>
      <c r="D248" s="46"/>
      <c r="E248" s="40"/>
      <c r="F248" s="40"/>
      <c r="G248" s="40"/>
      <c r="H248" s="40"/>
      <c r="I248" s="46"/>
      <c r="J248" s="40"/>
      <c r="K248" s="40"/>
    </row>
    <row r="249" spans="1:11" ht="12.75">
      <c r="A249" s="126" t="s">
        <v>322</v>
      </c>
      <c r="B249" s="128"/>
      <c r="C249" s="123" t="s">
        <v>315</v>
      </c>
      <c r="D249" s="46">
        <f>D250</f>
        <v>18667397</v>
      </c>
      <c r="E249" s="46">
        <f>E250</f>
        <v>18667397</v>
      </c>
      <c r="F249" s="46">
        <f aca="true" t="shared" si="110" ref="F249:K249">F250</f>
        <v>1168526.38</v>
      </c>
      <c r="G249" s="46">
        <f t="shared" si="110"/>
        <v>0</v>
      </c>
      <c r="H249" s="46">
        <f t="shared" si="110"/>
        <v>0</v>
      </c>
      <c r="I249" s="46">
        <f t="shared" si="110"/>
        <v>1168526.38</v>
      </c>
      <c r="J249" s="46">
        <f t="shared" si="110"/>
        <v>17498870.62</v>
      </c>
      <c r="K249" s="46">
        <f t="shared" si="110"/>
        <v>17498870.62</v>
      </c>
    </row>
    <row r="250" spans="1:11" ht="22.5">
      <c r="A250" s="58" t="s">
        <v>218</v>
      </c>
      <c r="B250" s="52"/>
      <c r="C250" s="39" t="s">
        <v>316</v>
      </c>
      <c r="D250" s="46">
        <f>D251+D252+D253</f>
        <v>18667397</v>
      </c>
      <c r="E250" s="46">
        <f>E251+E252+E253</f>
        <v>18667397</v>
      </c>
      <c r="F250" s="46">
        <f aca="true" t="shared" si="111" ref="F250:K250">F251+F252+F253</f>
        <v>1168526.38</v>
      </c>
      <c r="G250" s="46">
        <f t="shared" si="111"/>
        <v>0</v>
      </c>
      <c r="H250" s="46">
        <f t="shared" si="111"/>
        <v>0</v>
      </c>
      <c r="I250" s="46">
        <f t="shared" si="111"/>
        <v>1168526.38</v>
      </c>
      <c r="J250" s="46">
        <f t="shared" si="111"/>
        <v>17498870.62</v>
      </c>
      <c r="K250" s="46">
        <f t="shared" si="111"/>
        <v>17498870.62</v>
      </c>
    </row>
    <row r="251" spans="1:11" ht="45">
      <c r="A251" s="58" t="s">
        <v>404</v>
      </c>
      <c r="B251" s="52"/>
      <c r="C251" s="39" t="s">
        <v>467</v>
      </c>
      <c r="D251" s="46">
        <f>D258</f>
        <v>8047395</v>
      </c>
      <c r="E251" s="46">
        <f>E258</f>
        <v>8047395</v>
      </c>
      <c r="F251" s="46">
        <f aca="true" t="shared" si="112" ref="F251:K251">F258</f>
        <v>504806.38</v>
      </c>
      <c r="G251" s="46">
        <f t="shared" si="112"/>
        <v>0</v>
      </c>
      <c r="H251" s="46">
        <f t="shared" si="112"/>
        <v>0</v>
      </c>
      <c r="I251" s="46">
        <f t="shared" si="112"/>
        <v>504806.38</v>
      </c>
      <c r="J251" s="46">
        <f t="shared" si="112"/>
        <v>7542588.62</v>
      </c>
      <c r="K251" s="46">
        <f t="shared" si="112"/>
        <v>7542588.62</v>
      </c>
    </row>
    <row r="252" spans="1:11" ht="12.75">
      <c r="A252" s="58" t="s">
        <v>401</v>
      </c>
      <c r="B252" s="52"/>
      <c r="C252" s="39" t="s">
        <v>466</v>
      </c>
      <c r="D252" s="46">
        <f>D261+D264+D267</f>
        <v>1199543</v>
      </c>
      <c r="E252" s="46">
        <f>E261+E264+E267</f>
        <v>1199543</v>
      </c>
      <c r="F252" s="46">
        <f aca="true" t="shared" si="113" ref="F252:K252">F261+F264+F267</f>
        <v>0</v>
      </c>
      <c r="G252" s="46">
        <f t="shared" si="113"/>
        <v>0</v>
      </c>
      <c r="H252" s="46">
        <f t="shared" si="113"/>
        <v>0</v>
      </c>
      <c r="I252" s="46">
        <f t="shared" si="113"/>
        <v>0</v>
      </c>
      <c r="J252" s="46">
        <f t="shared" si="113"/>
        <v>1199543</v>
      </c>
      <c r="K252" s="46">
        <f t="shared" si="113"/>
        <v>1199543</v>
      </c>
    </row>
    <row r="253" spans="1:11" ht="45">
      <c r="A253" s="58" t="s">
        <v>172</v>
      </c>
      <c r="B253" s="52"/>
      <c r="C253" s="39" t="s">
        <v>317</v>
      </c>
      <c r="D253" s="40">
        <f>D270</f>
        <v>9420459</v>
      </c>
      <c r="E253" s="40">
        <f>E270</f>
        <v>9420459</v>
      </c>
      <c r="F253" s="40">
        <f aca="true" t="shared" si="114" ref="F253:K253">F270</f>
        <v>663720</v>
      </c>
      <c r="G253" s="40">
        <f t="shared" si="114"/>
        <v>0</v>
      </c>
      <c r="H253" s="40">
        <f t="shared" si="114"/>
        <v>0</v>
      </c>
      <c r="I253" s="40">
        <f t="shared" si="114"/>
        <v>663720</v>
      </c>
      <c r="J253" s="40">
        <f t="shared" si="114"/>
        <v>8756739</v>
      </c>
      <c r="K253" s="40">
        <f t="shared" si="114"/>
        <v>8756739</v>
      </c>
    </row>
    <row r="254" spans="1:11" ht="1.5" customHeight="1">
      <c r="A254" s="58" t="s">
        <v>177</v>
      </c>
      <c r="B254" s="52"/>
      <c r="C254" s="39" t="s">
        <v>321</v>
      </c>
      <c r="D254" s="40"/>
      <c r="E254" s="40"/>
      <c r="F254" s="40"/>
      <c r="G254" s="40"/>
      <c r="H254" s="40"/>
      <c r="I254" s="40"/>
      <c r="J254" s="40"/>
      <c r="K254" s="40"/>
    </row>
    <row r="255" spans="1:11" ht="9" customHeight="1">
      <c r="A255" s="58"/>
      <c r="B255" s="52"/>
      <c r="C255" s="39"/>
      <c r="D255" s="46"/>
      <c r="E255" s="40"/>
      <c r="F255" s="40"/>
      <c r="G255" s="40"/>
      <c r="H255" s="40"/>
      <c r="I255" s="46"/>
      <c r="J255" s="40"/>
      <c r="K255" s="40"/>
    </row>
    <row r="256" spans="1:11" ht="22.5" customHeight="1">
      <c r="A256" s="127" t="s">
        <v>184</v>
      </c>
      <c r="B256" s="128"/>
      <c r="C256" s="39" t="s">
        <v>471</v>
      </c>
      <c r="D256" s="46">
        <f aca="true" t="shared" si="115" ref="D256:K257">D257</f>
        <v>8047395</v>
      </c>
      <c r="E256" s="40">
        <f t="shared" si="115"/>
        <v>8047395</v>
      </c>
      <c r="F256" s="40">
        <f t="shared" si="115"/>
        <v>504806.38</v>
      </c>
      <c r="G256" s="40">
        <f t="shared" si="115"/>
        <v>0</v>
      </c>
      <c r="H256" s="40">
        <f t="shared" si="115"/>
        <v>0</v>
      </c>
      <c r="I256" s="46">
        <f t="shared" si="115"/>
        <v>504806.38</v>
      </c>
      <c r="J256" s="40">
        <f t="shared" si="115"/>
        <v>7542588.62</v>
      </c>
      <c r="K256" s="40">
        <f t="shared" si="115"/>
        <v>7542588.62</v>
      </c>
    </row>
    <row r="257" spans="1:11" ht="22.5">
      <c r="A257" s="58" t="s">
        <v>218</v>
      </c>
      <c r="B257" s="52"/>
      <c r="C257" s="39" t="s">
        <v>469</v>
      </c>
      <c r="D257" s="46">
        <f>D258</f>
        <v>8047395</v>
      </c>
      <c r="E257" s="40">
        <f t="shared" si="115"/>
        <v>8047395</v>
      </c>
      <c r="F257" s="40">
        <f t="shared" si="115"/>
        <v>504806.38</v>
      </c>
      <c r="G257" s="40">
        <f t="shared" si="115"/>
        <v>0</v>
      </c>
      <c r="H257" s="40">
        <f t="shared" si="115"/>
        <v>0</v>
      </c>
      <c r="I257" s="46">
        <f t="shared" si="115"/>
        <v>504806.38</v>
      </c>
      <c r="J257" s="40">
        <f t="shared" si="115"/>
        <v>7542588.62</v>
      </c>
      <c r="K257" s="40">
        <f t="shared" si="115"/>
        <v>7542588.62</v>
      </c>
    </row>
    <row r="258" spans="1:11" ht="45">
      <c r="A258" s="58" t="s">
        <v>404</v>
      </c>
      <c r="B258" s="52"/>
      <c r="C258" s="39" t="s">
        <v>470</v>
      </c>
      <c r="D258" s="46">
        <f>E258</f>
        <v>8047395</v>
      </c>
      <c r="E258" s="40">
        <v>8047395</v>
      </c>
      <c r="F258" s="40">
        <v>504806.38</v>
      </c>
      <c r="G258" s="40">
        <v>0</v>
      </c>
      <c r="H258" s="40">
        <v>0</v>
      </c>
      <c r="I258" s="46">
        <f>F258</f>
        <v>504806.38</v>
      </c>
      <c r="J258" s="40">
        <f>D258-I258</f>
        <v>7542588.62</v>
      </c>
      <c r="K258" s="40">
        <f>E258-I258</f>
        <v>7542588.62</v>
      </c>
    </row>
    <row r="259" spans="1:11" ht="42">
      <c r="A259" s="127" t="s">
        <v>106</v>
      </c>
      <c r="B259" s="128"/>
      <c r="C259" s="39" t="s">
        <v>473</v>
      </c>
      <c r="D259" s="46">
        <f aca="true" t="shared" si="116" ref="D259:K260">D260</f>
        <v>500000</v>
      </c>
      <c r="E259" s="40">
        <f t="shared" si="116"/>
        <v>500000</v>
      </c>
      <c r="F259" s="40">
        <f t="shared" si="116"/>
        <v>0</v>
      </c>
      <c r="G259" s="40">
        <f t="shared" si="116"/>
        <v>0</v>
      </c>
      <c r="H259" s="40">
        <f t="shared" si="116"/>
        <v>0</v>
      </c>
      <c r="I259" s="46">
        <f t="shared" si="116"/>
        <v>0</v>
      </c>
      <c r="J259" s="40">
        <f t="shared" si="116"/>
        <v>500000</v>
      </c>
      <c r="K259" s="40">
        <f t="shared" si="116"/>
        <v>500000</v>
      </c>
    </row>
    <row r="260" spans="1:11" ht="22.5">
      <c r="A260" s="58" t="s">
        <v>218</v>
      </c>
      <c r="B260" s="52"/>
      <c r="C260" s="39" t="s">
        <v>472</v>
      </c>
      <c r="D260" s="46">
        <f t="shared" si="116"/>
        <v>500000</v>
      </c>
      <c r="E260" s="40">
        <f t="shared" si="116"/>
        <v>500000</v>
      </c>
      <c r="F260" s="40">
        <f>F261</f>
        <v>0</v>
      </c>
      <c r="G260" s="40">
        <f t="shared" si="116"/>
        <v>0</v>
      </c>
      <c r="H260" s="40">
        <f t="shared" si="116"/>
        <v>0</v>
      </c>
      <c r="I260" s="46">
        <f t="shared" si="116"/>
        <v>0</v>
      </c>
      <c r="J260" s="40">
        <f t="shared" si="116"/>
        <v>500000</v>
      </c>
      <c r="K260" s="40">
        <f t="shared" si="116"/>
        <v>500000</v>
      </c>
    </row>
    <row r="261" spans="1:11" ht="12.75">
      <c r="A261" s="58" t="s">
        <v>401</v>
      </c>
      <c r="B261" s="52"/>
      <c r="C261" s="39" t="s">
        <v>474</v>
      </c>
      <c r="D261" s="46">
        <f>E261</f>
        <v>500000</v>
      </c>
      <c r="E261" s="40">
        <v>500000</v>
      </c>
      <c r="F261" s="40">
        <v>0</v>
      </c>
      <c r="G261" s="40">
        <v>0</v>
      </c>
      <c r="H261" s="40">
        <v>0</v>
      </c>
      <c r="I261" s="46">
        <f>F261</f>
        <v>0</v>
      </c>
      <c r="J261" s="40">
        <f>D261-I261</f>
        <v>500000</v>
      </c>
      <c r="K261" s="40">
        <f>E261-I261</f>
        <v>500000</v>
      </c>
    </row>
    <row r="262" spans="1:11" ht="73.5">
      <c r="A262" s="127" t="s">
        <v>185</v>
      </c>
      <c r="B262" s="128"/>
      <c r="C262" s="39" t="s">
        <v>480</v>
      </c>
      <c r="D262" s="46">
        <f aca="true" t="shared" si="117" ref="D262:K263">D263</f>
        <v>199543</v>
      </c>
      <c r="E262" s="40">
        <f t="shared" si="117"/>
        <v>199543</v>
      </c>
      <c r="F262" s="40">
        <f t="shared" si="117"/>
        <v>0</v>
      </c>
      <c r="G262" s="40">
        <f t="shared" si="117"/>
        <v>0</v>
      </c>
      <c r="H262" s="40">
        <f t="shared" si="117"/>
        <v>0</v>
      </c>
      <c r="I262" s="46">
        <f t="shared" si="117"/>
        <v>0</v>
      </c>
      <c r="J262" s="40">
        <f t="shared" si="117"/>
        <v>199543</v>
      </c>
      <c r="K262" s="40">
        <f t="shared" si="117"/>
        <v>199543</v>
      </c>
    </row>
    <row r="263" spans="1:11" ht="22.5">
      <c r="A263" s="58" t="s">
        <v>218</v>
      </c>
      <c r="B263" s="52"/>
      <c r="C263" s="39" t="s">
        <v>478</v>
      </c>
      <c r="D263" s="46">
        <f>D264</f>
        <v>199543</v>
      </c>
      <c r="E263" s="40">
        <f t="shared" si="117"/>
        <v>199543</v>
      </c>
      <c r="F263" s="40">
        <f t="shared" si="117"/>
        <v>0</v>
      </c>
      <c r="G263" s="40">
        <f t="shared" si="117"/>
        <v>0</v>
      </c>
      <c r="H263" s="40">
        <f t="shared" si="117"/>
        <v>0</v>
      </c>
      <c r="I263" s="46">
        <f t="shared" si="117"/>
        <v>0</v>
      </c>
      <c r="J263" s="40">
        <f t="shared" si="117"/>
        <v>199543</v>
      </c>
      <c r="K263" s="40">
        <f t="shared" si="117"/>
        <v>199543</v>
      </c>
    </row>
    <row r="264" spans="1:11" ht="12.75">
      <c r="A264" s="58" t="s">
        <v>401</v>
      </c>
      <c r="B264" s="52"/>
      <c r="C264" s="39" t="s">
        <v>479</v>
      </c>
      <c r="D264" s="46">
        <f>E264</f>
        <v>199543</v>
      </c>
      <c r="E264" s="40">
        <v>199543</v>
      </c>
      <c r="F264" s="40">
        <v>0</v>
      </c>
      <c r="G264" s="40">
        <v>0</v>
      </c>
      <c r="H264" s="40">
        <v>0</v>
      </c>
      <c r="I264" s="46">
        <f>F264</f>
        <v>0</v>
      </c>
      <c r="J264" s="40">
        <f>D264-I264</f>
        <v>199543</v>
      </c>
      <c r="K264" s="40">
        <f>E264-I264</f>
        <v>199543</v>
      </c>
    </row>
    <row r="265" spans="1:11" ht="31.5">
      <c r="A265" s="127" t="s">
        <v>254</v>
      </c>
      <c r="B265" s="128"/>
      <c r="C265" s="39" t="s">
        <v>475</v>
      </c>
      <c r="D265" s="46">
        <f aca="true" t="shared" si="118" ref="D265:K266">D266</f>
        <v>500000</v>
      </c>
      <c r="E265" s="40">
        <f t="shared" si="118"/>
        <v>500000</v>
      </c>
      <c r="F265" s="40">
        <f t="shared" si="118"/>
        <v>0</v>
      </c>
      <c r="G265" s="40">
        <f t="shared" si="118"/>
        <v>0</v>
      </c>
      <c r="H265" s="40">
        <f t="shared" si="118"/>
        <v>0</v>
      </c>
      <c r="I265" s="46">
        <f t="shared" si="118"/>
        <v>0</v>
      </c>
      <c r="J265" s="40">
        <f t="shared" si="118"/>
        <v>500000</v>
      </c>
      <c r="K265" s="40">
        <f t="shared" si="118"/>
        <v>500000</v>
      </c>
    </row>
    <row r="266" spans="1:11" ht="22.5">
      <c r="A266" s="58" t="s">
        <v>218</v>
      </c>
      <c r="B266" s="52"/>
      <c r="C266" s="39" t="s">
        <v>476</v>
      </c>
      <c r="D266" s="46">
        <f>E267</f>
        <v>500000</v>
      </c>
      <c r="E266" s="40">
        <f>E267</f>
        <v>500000</v>
      </c>
      <c r="F266" s="40">
        <f>F267</f>
        <v>0</v>
      </c>
      <c r="G266" s="40">
        <f t="shared" si="118"/>
        <v>0</v>
      </c>
      <c r="H266" s="40">
        <f t="shared" si="118"/>
        <v>0</v>
      </c>
      <c r="I266" s="46">
        <f t="shared" si="118"/>
        <v>0</v>
      </c>
      <c r="J266" s="40">
        <f>D266-I266</f>
        <v>500000</v>
      </c>
      <c r="K266" s="40">
        <f>E266-I266</f>
        <v>500000</v>
      </c>
    </row>
    <row r="267" spans="1:11" ht="12.75">
      <c r="A267" s="58" t="s">
        <v>177</v>
      </c>
      <c r="B267" s="52"/>
      <c r="C267" s="39" t="s">
        <v>477</v>
      </c>
      <c r="D267" s="46">
        <f>E267</f>
        <v>500000</v>
      </c>
      <c r="E267" s="40">
        <v>500000</v>
      </c>
      <c r="F267" s="40">
        <v>0</v>
      </c>
      <c r="G267" s="40">
        <v>0</v>
      </c>
      <c r="H267" s="40">
        <v>0</v>
      </c>
      <c r="I267" s="46">
        <f>F267</f>
        <v>0</v>
      </c>
      <c r="J267" s="40">
        <f>D267-I267</f>
        <v>500000</v>
      </c>
      <c r="K267" s="40">
        <f>E267-I267</f>
        <v>500000</v>
      </c>
    </row>
    <row r="268" spans="1:11" ht="42">
      <c r="A268" s="127" t="s">
        <v>105</v>
      </c>
      <c r="B268" s="128"/>
      <c r="C268" s="39" t="s">
        <v>319</v>
      </c>
      <c r="D268" s="46">
        <f aca="true" t="shared" si="119" ref="D268:K269">D269</f>
        <v>9420459</v>
      </c>
      <c r="E268" s="40">
        <f t="shared" si="119"/>
        <v>9420459</v>
      </c>
      <c r="F268" s="40">
        <f t="shared" si="119"/>
        <v>663720</v>
      </c>
      <c r="G268" s="40">
        <f t="shared" si="119"/>
        <v>0</v>
      </c>
      <c r="H268" s="40">
        <f t="shared" si="119"/>
        <v>0</v>
      </c>
      <c r="I268" s="46">
        <f t="shared" si="119"/>
        <v>663720</v>
      </c>
      <c r="J268" s="40">
        <f t="shared" si="119"/>
        <v>8756739</v>
      </c>
      <c r="K268" s="40">
        <f t="shared" si="119"/>
        <v>8756739</v>
      </c>
    </row>
    <row r="269" spans="1:11" ht="22.5">
      <c r="A269" s="58" t="s">
        <v>218</v>
      </c>
      <c r="B269" s="52"/>
      <c r="C269" s="39" t="s">
        <v>318</v>
      </c>
      <c r="D269" s="46">
        <f>D270</f>
        <v>9420459</v>
      </c>
      <c r="E269" s="40">
        <f t="shared" si="119"/>
        <v>9420459</v>
      </c>
      <c r="F269" s="40">
        <f t="shared" si="119"/>
        <v>663720</v>
      </c>
      <c r="G269" s="40">
        <f t="shared" si="119"/>
        <v>0</v>
      </c>
      <c r="H269" s="40">
        <f t="shared" si="119"/>
        <v>0</v>
      </c>
      <c r="I269" s="46">
        <f t="shared" si="119"/>
        <v>663720</v>
      </c>
      <c r="J269" s="40">
        <f t="shared" si="119"/>
        <v>8756739</v>
      </c>
      <c r="K269" s="40">
        <f t="shared" si="119"/>
        <v>8756739</v>
      </c>
    </row>
    <row r="270" spans="1:11" ht="45">
      <c r="A270" s="58" t="s">
        <v>172</v>
      </c>
      <c r="B270" s="52"/>
      <c r="C270" s="39" t="s">
        <v>320</v>
      </c>
      <c r="D270" s="46">
        <f>E270</f>
        <v>9420459</v>
      </c>
      <c r="E270" s="40">
        <v>9420459</v>
      </c>
      <c r="F270" s="40">
        <v>663720</v>
      </c>
      <c r="G270" s="40">
        <v>0</v>
      </c>
      <c r="H270" s="40">
        <v>0</v>
      </c>
      <c r="I270" s="46">
        <f>F270</f>
        <v>663720</v>
      </c>
      <c r="J270" s="40">
        <f>D270-I270</f>
        <v>8756739</v>
      </c>
      <c r="K270" s="40">
        <f>E270-I270</f>
        <v>8756739</v>
      </c>
    </row>
    <row r="271" spans="1:11" ht="10.5" customHeight="1">
      <c r="A271" s="58"/>
      <c r="B271" s="52"/>
      <c r="C271" s="39"/>
      <c r="D271" s="46"/>
      <c r="E271" s="40"/>
      <c r="F271" s="40"/>
      <c r="G271" s="40"/>
      <c r="H271" s="40"/>
      <c r="I271" s="46"/>
      <c r="J271" s="40"/>
      <c r="K271" s="40"/>
    </row>
    <row r="272" spans="1:11" ht="15" customHeight="1">
      <c r="A272" s="135" t="s">
        <v>239</v>
      </c>
      <c r="B272" s="136"/>
      <c r="C272" s="123" t="s">
        <v>191</v>
      </c>
      <c r="D272" s="46">
        <f>D273+D275+D278</f>
        <v>15726652.25</v>
      </c>
      <c r="E272" s="46">
        <f>E273+E275+E278</f>
        <v>15726652.25</v>
      </c>
      <c r="F272" s="46">
        <f aca="true" t="shared" si="120" ref="F272:K272">F273+F275+F278</f>
        <v>666700</v>
      </c>
      <c r="G272" s="46">
        <f>G273+G275+G278</f>
        <v>0</v>
      </c>
      <c r="H272" s="46">
        <f>H273+H275+H278</f>
        <v>0</v>
      </c>
      <c r="I272" s="46">
        <f>I273+I275+I278</f>
        <v>666700</v>
      </c>
      <c r="J272" s="46">
        <f t="shared" si="120"/>
        <v>15059952.25</v>
      </c>
      <c r="K272" s="46">
        <f t="shared" si="120"/>
        <v>15059952.25</v>
      </c>
    </row>
    <row r="273" spans="1:11" ht="24" customHeight="1">
      <c r="A273" s="58" t="s">
        <v>200</v>
      </c>
      <c r="B273" s="128"/>
      <c r="C273" s="123" t="s">
        <v>220</v>
      </c>
      <c r="D273" s="46">
        <f aca="true" t="shared" si="121" ref="D273:K273">D274</f>
        <v>296711.26</v>
      </c>
      <c r="E273" s="46">
        <f t="shared" si="121"/>
        <v>296711.26</v>
      </c>
      <c r="F273" s="46">
        <f t="shared" si="121"/>
        <v>0</v>
      </c>
      <c r="G273" s="46">
        <f t="shared" si="121"/>
        <v>0</v>
      </c>
      <c r="H273" s="46">
        <f t="shared" si="121"/>
        <v>0</v>
      </c>
      <c r="I273" s="46">
        <f t="shared" si="121"/>
        <v>0</v>
      </c>
      <c r="J273" s="46">
        <f t="shared" si="121"/>
        <v>296711.26</v>
      </c>
      <c r="K273" s="46">
        <f t="shared" si="121"/>
        <v>296711.26</v>
      </c>
    </row>
    <row r="274" spans="1:11" ht="24" customHeight="1">
      <c r="A274" s="58" t="s">
        <v>180</v>
      </c>
      <c r="B274" s="52"/>
      <c r="C274" s="123" t="s">
        <v>192</v>
      </c>
      <c r="D274" s="46">
        <f aca="true" t="shared" si="122" ref="D274:K274">D290+D298+D309</f>
        <v>296711.26</v>
      </c>
      <c r="E274" s="46">
        <f t="shared" si="122"/>
        <v>296711.26</v>
      </c>
      <c r="F274" s="46">
        <f t="shared" si="122"/>
        <v>0</v>
      </c>
      <c r="G274" s="46">
        <f t="shared" si="122"/>
        <v>0</v>
      </c>
      <c r="H274" s="46">
        <f t="shared" si="122"/>
        <v>0</v>
      </c>
      <c r="I274" s="46">
        <f t="shared" si="122"/>
        <v>0</v>
      </c>
      <c r="J274" s="46">
        <f t="shared" si="122"/>
        <v>296711.26</v>
      </c>
      <c r="K274" s="46">
        <f t="shared" si="122"/>
        <v>296711.26</v>
      </c>
    </row>
    <row r="275" spans="1:11" ht="12.75">
      <c r="A275" s="58" t="s">
        <v>210</v>
      </c>
      <c r="B275" s="52"/>
      <c r="C275" s="123" t="s">
        <v>263</v>
      </c>
      <c r="D275" s="46">
        <f>D276+D277</f>
        <v>28500</v>
      </c>
      <c r="E275" s="46">
        <f>E276+E277</f>
        <v>28500</v>
      </c>
      <c r="F275" s="46">
        <f aca="true" t="shared" si="123" ref="F275:K275">F276+F277</f>
        <v>0</v>
      </c>
      <c r="G275" s="46">
        <f>G276+G277</f>
        <v>0</v>
      </c>
      <c r="H275" s="46">
        <f>H276+H277</f>
        <v>0</v>
      </c>
      <c r="I275" s="46">
        <f>I276+I277</f>
        <v>0</v>
      </c>
      <c r="J275" s="46">
        <f t="shared" si="123"/>
        <v>28500</v>
      </c>
      <c r="K275" s="46">
        <f t="shared" si="123"/>
        <v>28500</v>
      </c>
    </row>
    <row r="276" spans="1:11" ht="33.75">
      <c r="A276" s="58" t="s">
        <v>202</v>
      </c>
      <c r="B276" s="52"/>
      <c r="C276" s="123" t="s">
        <v>264</v>
      </c>
      <c r="D276" s="46">
        <f aca="true" t="shared" si="124" ref="D276:K276">D299</f>
        <v>28500</v>
      </c>
      <c r="E276" s="46">
        <f t="shared" si="124"/>
        <v>28500</v>
      </c>
      <c r="F276" s="46">
        <f t="shared" si="124"/>
        <v>0</v>
      </c>
      <c r="G276" s="46">
        <f t="shared" si="124"/>
        <v>0</v>
      </c>
      <c r="H276" s="46">
        <f t="shared" si="124"/>
        <v>0</v>
      </c>
      <c r="I276" s="46">
        <f t="shared" si="124"/>
        <v>0</v>
      </c>
      <c r="J276" s="46">
        <f t="shared" si="124"/>
        <v>28500</v>
      </c>
      <c r="K276" s="46">
        <f t="shared" si="124"/>
        <v>28500</v>
      </c>
    </row>
    <row r="277" spans="1:11" ht="1.5" customHeight="1">
      <c r="A277" s="58" t="s">
        <v>262</v>
      </c>
      <c r="B277" s="52"/>
      <c r="C277" s="123" t="s">
        <v>265</v>
      </c>
      <c r="D277" s="46"/>
      <c r="E277" s="46"/>
      <c r="F277" s="46"/>
      <c r="G277" s="46"/>
      <c r="H277" s="46"/>
      <c r="I277" s="46"/>
      <c r="J277" s="46"/>
      <c r="K277" s="46"/>
    </row>
    <row r="278" spans="1:11" ht="24.75" customHeight="1">
      <c r="A278" s="58" t="s">
        <v>218</v>
      </c>
      <c r="B278" s="128"/>
      <c r="C278" s="123" t="s">
        <v>188</v>
      </c>
      <c r="D278" s="46">
        <f>D279+D280+D281+D282</f>
        <v>15401440.99</v>
      </c>
      <c r="E278" s="46">
        <f>E279+E280+E281+E282</f>
        <v>15401440.99</v>
      </c>
      <c r="F278" s="46">
        <f aca="true" t="shared" si="125" ref="F278:K278">F279+F280+F281+F282</f>
        <v>666700</v>
      </c>
      <c r="G278" s="46">
        <f t="shared" si="125"/>
        <v>0</v>
      </c>
      <c r="H278" s="46">
        <f t="shared" si="125"/>
        <v>0</v>
      </c>
      <c r="I278" s="46">
        <f t="shared" si="125"/>
        <v>666700</v>
      </c>
      <c r="J278" s="46">
        <f t="shared" si="125"/>
        <v>14734740.99</v>
      </c>
      <c r="K278" s="46">
        <f t="shared" si="125"/>
        <v>14734740.99</v>
      </c>
    </row>
    <row r="279" spans="1:11" ht="13.5" customHeight="1">
      <c r="A279" s="58" t="s">
        <v>401</v>
      </c>
      <c r="B279" s="128"/>
      <c r="C279" s="125" t="s">
        <v>562</v>
      </c>
      <c r="D279" s="46">
        <f>D292+D303+D321</f>
        <v>3786156</v>
      </c>
      <c r="E279" s="46">
        <f>E292+E303+E321</f>
        <v>3786156</v>
      </c>
      <c r="F279" s="46">
        <f aca="true" t="shared" si="126" ref="F279:K279">F292+F303+F321</f>
        <v>0</v>
      </c>
      <c r="G279" s="46">
        <f t="shared" si="126"/>
        <v>0</v>
      </c>
      <c r="H279" s="46">
        <f t="shared" si="126"/>
        <v>0</v>
      </c>
      <c r="I279" s="46">
        <f t="shared" si="126"/>
        <v>0</v>
      </c>
      <c r="J279" s="46">
        <f t="shared" si="126"/>
        <v>3786156</v>
      </c>
      <c r="K279" s="46">
        <f t="shared" si="126"/>
        <v>3786156</v>
      </c>
    </row>
    <row r="280" spans="1:11" ht="45" customHeight="1">
      <c r="A280" s="58" t="s">
        <v>172</v>
      </c>
      <c r="B280" s="52"/>
      <c r="C280" s="125" t="s">
        <v>189</v>
      </c>
      <c r="D280" s="113">
        <f>D286</f>
        <v>5445892</v>
      </c>
      <c r="E280" s="113">
        <f>E286</f>
        <v>5445892</v>
      </c>
      <c r="F280" s="113">
        <f aca="true" t="shared" si="127" ref="F280:K280">F286</f>
        <v>666700</v>
      </c>
      <c r="G280" s="113">
        <f t="shared" si="127"/>
        <v>0</v>
      </c>
      <c r="H280" s="113">
        <f t="shared" si="127"/>
        <v>0</v>
      </c>
      <c r="I280" s="113">
        <f t="shared" si="127"/>
        <v>666700</v>
      </c>
      <c r="J280" s="113">
        <f t="shared" si="127"/>
        <v>4779192</v>
      </c>
      <c r="K280" s="113">
        <f t="shared" si="127"/>
        <v>4779192</v>
      </c>
    </row>
    <row r="281" spans="1:11" ht="11.25" customHeight="1">
      <c r="A281" s="58" t="s">
        <v>177</v>
      </c>
      <c r="B281" s="52"/>
      <c r="C281" s="125" t="s">
        <v>190</v>
      </c>
      <c r="D281" s="113">
        <f>D293+D304+D313+D317</f>
        <v>5873618.27</v>
      </c>
      <c r="E281" s="113">
        <f>E293+E304+E313+E317</f>
        <v>5873618.27</v>
      </c>
      <c r="F281" s="113">
        <f aca="true" t="shared" si="128" ref="F281:K281">F293+F304+F313+F317</f>
        <v>0</v>
      </c>
      <c r="G281" s="113">
        <f t="shared" si="128"/>
        <v>0</v>
      </c>
      <c r="H281" s="113">
        <f t="shared" si="128"/>
        <v>0</v>
      </c>
      <c r="I281" s="113">
        <f t="shared" si="128"/>
        <v>0</v>
      </c>
      <c r="J281" s="113">
        <f t="shared" si="128"/>
        <v>5873618.27</v>
      </c>
      <c r="K281" s="113">
        <f t="shared" si="128"/>
        <v>5873618.27</v>
      </c>
    </row>
    <row r="282" spans="1:11" ht="22.5">
      <c r="A282" s="58" t="s">
        <v>406</v>
      </c>
      <c r="B282" s="52"/>
      <c r="C282" s="125" t="s">
        <v>561</v>
      </c>
      <c r="D282" s="113">
        <f aca="true" t="shared" si="129" ref="D282:K282">D294+D305</f>
        <v>295774.72</v>
      </c>
      <c r="E282" s="113">
        <f t="shared" si="129"/>
        <v>295774.72</v>
      </c>
      <c r="F282" s="113">
        <f t="shared" si="129"/>
        <v>0</v>
      </c>
      <c r="G282" s="113">
        <f t="shared" si="129"/>
        <v>0</v>
      </c>
      <c r="H282" s="113">
        <f t="shared" si="129"/>
        <v>0</v>
      </c>
      <c r="I282" s="113">
        <f t="shared" si="129"/>
        <v>0</v>
      </c>
      <c r="J282" s="113">
        <f t="shared" si="129"/>
        <v>295774.72</v>
      </c>
      <c r="K282" s="113">
        <f t="shared" si="129"/>
        <v>295774.72</v>
      </c>
    </row>
    <row r="283" spans="1:11" ht="8.25" customHeight="1">
      <c r="A283" s="58"/>
      <c r="B283" s="52"/>
      <c r="C283" s="39"/>
      <c r="D283" s="46"/>
      <c r="E283" s="40"/>
      <c r="F283" s="40"/>
      <c r="G283" s="40"/>
      <c r="H283" s="40"/>
      <c r="I283" s="46"/>
      <c r="J283" s="40"/>
      <c r="K283" s="40"/>
    </row>
    <row r="284" spans="1:11" ht="43.5" customHeight="1">
      <c r="A284" s="134" t="s">
        <v>193</v>
      </c>
      <c r="B284" s="136"/>
      <c r="C284" s="39" t="s">
        <v>483</v>
      </c>
      <c r="D284" s="46">
        <f aca="true" t="shared" si="130" ref="D284:K285">D285</f>
        <v>5445892</v>
      </c>
      <c r="E284" s="40">
        <f t="shared" si="130"/>
        <v>5445892</v>
      </c>
      <c r="F284" s="40">
        <f t="shared" si="130"/>
        <v>666700</v>
      </c>
      <c r="G284" s="40">
        <f t="shared" si="130"/>
        <v>0</v>
      </c>
      <c r="H284" s="40">
        <f t="shared" si="130"/>
        <v>0</v>
      </c>
      <c r="I284" s="46">
        <f t="shared" si="130"/>
        <v>666700</v>
      </c>
      <c r="J284" s="40">
        <f t="shared" si="130"/>
        <v>4779192</v>
      </c>
      <c r="K284" s="40">
        <f t="shared" si="130"/>
        <v>4779192</v>
      </c>
    </row>
    <row r="285" spans="1:11" ht="23.25" customHeight="1">
      <c r="A285" s="58" t="s">
        <v>218</v>
      </c>
      <c r="B285" s="52"/>
      <c r="C285" s="39" t="s">
        <v>481</v>
      </c>
      <c r="D285" s="46">
        <f>D286</f>
        <v>5445892</v>
      </c>
      <c r="E285" s="40">
        <f t="shared" si="130"/>
        <v>5445892</v>
      </c>
      <c r="F285" s="40">
        <f t="shared" si="130"/>
        <v>666700</v>
      </c>
      <c r="G285" s="40">
        <f t="shared" si="130"/>
        <v>0</v>
      </c>
      <c r="H285" s="40">
        <f t="shared" si="130"/>
        <v>0</v>
      </c>
      <c r="I285" s="46">
        <f t="shared" si="130"/>
        <v>666700</v>
      </c>
      <c r="J285" s="40">
        <f t="shared" si="130"/>
        <v>4779192</v>
      </c>
      <c r="K285" s="40">
        <f t="shared" si="130"/>
        <v>4779192</v>
      </c>
    </row>
    <row r="286" spans="1:11" ht="44.25" customHeight="1">
      <c r="A286" s="58" t="s">
        <v>172</v>
      </c>
      <c r="B286" s="52"/>
      <c r="C286" s="39" t="s">
        <v>482</v>
      </c>
      <c r="D286" s="46">
        <f>E286</f>
        <v>5445892</v>
      </c>
      <c r="E286" s="40">
        <v>5445892</v>
      </c>
      <c r="F286" s="40">
        <v>666700</v>
      </c>
      <c r="G286" s="40">
        <v>0</v>
      </c>
      <c r="H286" s="40">
        <v>0</v>
      </c>
      <c r="I286" s="46">
        <f>F286</f>
        <v>666700</v>
      </c>
      <c r="J286" s="40">
        <f>D286-I286</f>
        <v>4779192</v>
      </c>
      <c r="K286" s="40">
        <f>E286-I286</f>
        <v>4779192</v>
      </c>
    </row>
    <row r="287" spans="1:11" ht="9.75" customHeight="1">
      <c r="A287" s="58"/>
      <c r="B287" s="52"/>
      <c r="C287" s="39"/>
      <c r="D287" s="46"/>
      <c r="E287" s="40"/>
      <c r="F287" s="40"/>
      <c r="G287" s="40"/>
      <c r="H287" s="40"/>
      <c r="I287" s="46"/>
      <c r="J287" s="40"/>
      <c r="K287" s="40"/>
    </row>
    <row r="288" spans="1:11" ht="21">
      <c r="A288" s="127" t="s">
        <v>112</v>
      </c>
      <c r="B288" s="128"/>
      <c r="C288" s="39" t="s">
        <v>486</v>
      </c>
      <c r="D288" s="46">
        <f aca="true" t="shared" si="131" ref="D288:K288">D289+D291</f>
        <v>1873647</v>
      </c>
      <c r="E288" s="40">
        <f t="shared" si="131"/>
        <v>1873647</v>
      </c>
      <c r="F288" s="40">
        <f t="shared" si="131"/>
        <v>0</v>
      </c>
      <c r="G288" s="40">
        <f t="shared" si="131"/>
        <v>0</v>
      </c>
      <c r="H288" s="40">
        <f t="shared" si="131"/>
        <v>0</v>
      </c>
      <c r="I288" s="46">
        <f t="shared" si="131"/>
        <v>0</v>
      </c>
      <c r="J288" s="40">
        <f t="shared" si="131"/>
        <v>1873647</v>
      </c>
      <c r="K288" s="40">
        <f t="shared" si="131"/>
        <v>1873647</v>
      </c>
    </row>
    <row r="289" spans="1:11" ht="22.5">
      <c r="A289" s="58" t="s">
        <v>218</v>
      </c>
      <c r="B289" s="52"/>
      <c r="C289" s="39" t="s">
        <v>485</v>
      </c>
      <c r="D289" s="46">
        <f>E289</f>
        <v>27564.85</v>
      </c>
      <c r="E289" s="40">
        <f>E290</f>
        <v>27564.85</v>
      </c>
      <c r="F289" s="40">
        <f aca="true" t="shared" si="132" ref="F289:K289">F290</f>
        <v>0</v>
      </c>
      <c r="G289" s="40">
        <f t="shared" si="132"/>
        <v>0</v>
      </c>
      <c r="H289" s="40">
        <f t="shared" si="132"/>
        <v>0</v>
      </c>
      <c r="I289" s="46">
        <f t="shared" si="132"/>
        <v>0</v>
      </c>
      <c r="J289" s="40">
        <f t="shared" si="132"/>
        <v>27564.85</v>
      </c>
      <c r="K289" s="40">
        <f t="shared" si="132"/>
        <v>27564.85</v>
      </c>
    </row>
    <row r="290" spans="1:11" ht="25.5" customHeight="1">
      <c r="A290" s="58" t="s">
        <v>180</v>
      </c>
      <c r="B290" s="52"/>
      <c r="C290" s="39" t="s">
        <v>484</v>
      </c>
      <c r="D290" s="46">
        <f>E290</f>
        <v>27564.85</v>
      </c>
      <c r="E290" s="40">
        <v>27564.85</v>
      </c>
      <c r="F290" s="40">
        <v>0</v>
      </c>
      <c r="G290" s="40">
        <v>0</v>
      </c>
      <c r="H290" s="40">
        <v>0</v>
      </c>
      <c r="I290" s="46">
        <f>F290</f>
        <v>0</v>
      </c>
      <c r="J290" s="40">
        <f>D290-I290</f>
        <v>27564.85</v>
      </c>
      <c r="K290" s="40">
        <f>E290-I290</f>
        <v>27564.85</v>
      </c>
    </row>
    <row r="291" spans="1:11" ht="21.75" customHeight="1">
      <c r="A291" s="58" t="s">
        <v>218</v>
      </c>
      <c r="B291" s="52"/>
      <c r="C291" s="39" t="s">
        <v>487</v>
      </c>
      <c r="D291" s="46">
        <f>D293+D294+D292</f>
        <v>1846082.15</v>
      </c>
      <c r="E291" s="40">
        <f>E293+E294+E292</f>
        <v>1846082.15</v>
      </c>
      <c r="F291" s="40">
        <f aca="true" t="shared" si="133" ref="F291:K291">F293+F294+F292</f>
        <v>0</v>
      </c>
      <c r="G291" s="40">
        <f t="shared" si="133"/>
        <v>0</v>
      </c>
      <c r="H291" s="40">
        <f t="shared" si="133"/>
        <v>0</v>
      </c>
      <c r="I291" s="40">
        <f t="shared" si="133"/>
        <v>0</v>
      </c>
      <c r="J291" s="40">
        <f t="shared" si="133"/>
        <v>1846082.15</v>
      </c>
      <c r="K291" s="40">
        <f t="shared" si="133"/>
        <v>1846082.15</v>
      </c>
    </row>
    <row r="292" spans="1:11" ht="21.75" customHeight="1">
      <c r="A292" s="58" t="s">
        <v>177</v>
      </c>
      <c r="B292" s="52"/>
      <c r="C292" s="39" t="s">
        <v>488</v>
      </c>
      <c r="D292" s="46">
        <f>E292</f>
        <v>1052346</v>
      </c>
      <c r="E292" s="40">
        <v>1052346</v>
      </c>
      <c r="F292" s="40">
        <v>0</v>
      </c>
      <c r="G292" s="40">
        <v>0</v>
      </c>
      <c r="H292" s="40">
        <v>0</v>
      </c>
      <c r="I292" s="46">
        <f>F292</f>
        <v>0</v>
      </c>
      <c r="J292" s="40">
        <f>D292-F292</f>
        <v>1052346</v>
      </c>
      <c r="K292" s="40">
        <f>E292-I292</f>
        <v>1052346</v>
      </c>
    </row>
    <row r="293" spans="1:11" ht="15" customHeight="1">
      <c r="A293" s="58" t="s">
        <v>177</v>
      </c>
      <c r="B293" s="52"/>
      <c r="C293" s="39" t="s">
        <v>489</v>
      </c>
      <c r="D293" s="46">
        <f>E293</f>
        <v>497961.43</v>
      </c>
      <c r="E293" s="40">
        <v>497961.43</v>
      </c>
      <c r="F293" s="40">
        <v>0</v>
      </c>
      <c r="G293" s="40">
        <v>0</v>
      </c>
      <c r="H293" s="40">
        <v>0</v>
      </c>
      <c r="I293" s="46">
        <f>F293</f>
        <v>0</v>
      </c>
      <c r="J293" s="40">
        <f>D293-I293</f>
        <v>497961.43</v>
      </c>
      <c r="K293" s="40">
        <f>E293-I293</f>
        <v>497961.43</v>
      </c>
    </row>
    <row r="294" spans="1:11" ht="22.5">
      <c r="A294" s="58" t="s">
        <v>406</v>
      </c>
      <c r="B294" s="52"/>
      <c r="C294" s="39" t="s">
        <v>490</v>
      </c>
      <c r="D294" s="46">
        <f>E294</f>
        <v>295774.72</v>
      </c>
      <c r="E294" s="40">
        <v>295774.72</v>
      </c>
      <c r="F294" s="40">
        <v>0</v>
      </c>
      <c r="G294" s="40">
        <v>0</v>
      </c>
      <c r="H294" s="40">
        <v>0</v>
      </c>
      <c r="I294" s="46">
        <f>F294</f>
        <v>0</v>
      </c>
      <c r="J294" s="40">
        <f>D294-I294</f>
        <v>295774.72</v>
      </c>
      <c r="K294" s="40">
        <f>E294-I294</f>
        <v>295774.72</v>
      </c>
    </row>
    <row r="295" spans="1:11" ht="12.75">
      <c r="A295" s="58"/>
      <c r="B295" s="52"/>
      <c r="C295" s="39"/>
      <c r="D295" s="46"/>
      <c r="E295" s="40"/>
      <c r="F295" s="40"/>
      <c r="G295" s="40"/>
      <c r="H295" s="40"/>
      <c r="I295" s="46"/>
      <c r="J295" s="40"/>
      <c r="K295" s="40"/>
    </row>
    <row r="296" spans="1:12" ht="21">
      <c r="A296" s="127" t="s">
        <v>332</v>
      </c>
      <c r="B296" s="128"/>
      <c r="C296" s="39" t="s">
        <v>491</v>
      </c>
      <c r="D296" s="46">
        <f aca="true" t="shared" si="134" ref="D296:K296">D297+D299+D302</f>
        <v>4782400</v>
      </c>
      <c r="E296" s="40">
        <f t="shared" si="134"/>
        <v>4782400</v>
      </c>
      <c r="F296" s="40">
        <f t="shared" si="134"/>
        <v>0</v>
      </c>
      <c r="G296" s="40">
        <f t="shared" si="134"/>
        <v>0</v>
      </c>
      <c r="H296" s="40">
        <f t="shared" si="134"/>
        <v>0</v>
      </c>
      <c r="I296" s="46">
        <f t="shared" si="134"/>
        <v>0</v>
      </c>
      <c r="J296" s="40">
        <f t="shared" si="134"/>
        <v>4782400</v>
      </c>
      <c r="K296" s="40">
        <f t="shared" si="134"/>
        <v>4782400</v>
      </c>
      <c r="L296" s="43"/>
    </row>
    <row r="297" spans="1:11" ht="22.5">
      <c r="A297" s="58" t="s">
        <v>231</v>
      </c>
      <c r="B297" s="52"/>
      <c r="C297" s="39" t="s">
        <v>492</v>
      </c>
      <c r="D297" s="46">
        <f>E297</f>
        <v>169146.41</v>
      </c>
      <c r="E297" s="40">
        <f aca="true" t="shared" si="135" ref="E297:K297">E298</f>
        <v>169146.41</v>
      </c>
      <c r="F297" s="40">
        <f t="shared" si="135"/>
        <v>0</v>
      </c>
      <c r="G297" s="40">
        <f t="shared" si="135"/>
        <v>0</v>
      </c>
      <c r="H297" s="40">
        <f t="shared" si="135"/>
        <v>0</v>
      </c>
      <c r="I297" s="46">
        <f t="shared" si="135"/>
        <v>0</v>
      </c>
      <c r="J297" s="40">
        <f t="shared" si="135"/>
        <v>169146.41</v>
      </c>
      <c r="K297" s="40">
        <f t="shared" si="135"/>
        <v>169146.41</v>
      </c>
    </row>
    <row r="298" spans="1:11" ht="23.25" customHeight="1">
      <c r="A298" s="58" t="s">
        <v>180</v>
      </c>
      <c r="B298" s="52"/>
      <c r="C298" s="39" t="s">
        <v>493</v>
      </c>
      <c r="D298" s="46">
        <f>E298</f>
        <v>169146.41</v>
      </c>
      <c r="E298" s="40">
        <v>169146.41</v>
      </c>
      <c r="F298" s="40">
        <v>0</v>
      </c>
      <c r="G298" s="40">
        <v>0</v>
      </c>
      <c r="H298" s="40">
        <v>0</v>
      </c>
      <c r="I298" s="46">
        <f>F298</f>
        <v>0</v>
      </c>
      <c r="J298" s="40">
        <f>D298-I298</f>
        <v>169146.41</v>
      </c>
      <c r="K298" s="40">
        <f>E298-I298</f>
        <v>169146.41</v>
      </c>
    </row>
    <row r="299" spans="1:11" s="44" customFormat="1" ht="12.75">
      <c r="A299" s="58" t="s">
        <v>210</v>
      </c>
      <c r="B299" s="52"/>
      <c r="C299" s="39" t="s">
        <v>494</v>
      </c>
      <c r="D299" s="46">
        <f aca="true" t="shared" si="136" ref="D299:K299">D300+D301</f>
        <v>28500</v>
      </c>
      <c r="E299" s="40">
        <f>E300</f>
        <v>28500</v>
      </c>
      <c r="F299" s="40">
        <f t="shared" si="136"/>
        <v>0</v>
      </c>
      <c r="G299" s="40">
        <f t="shared" si="136"/>
        <v>0</v>
      </c>
      <c r="H299" s="40">
        <f t="shared" si="136"/>
        <v>0</v>
      </c>
      <c r="I299" s="46">
        <f t="shared" si="136"/>
        <v>0</v>
      </c>
      <c r="J299" s="40">
        <f>J300+J301</f>
        <v>28500</v>
      </c>
      <c r="K299" s="40">
        <f t="shared" si="136"/>
        <v>28500</v>
      </c>
    </row>
    <row r="300" spans="1:11" s="44" customFormat="1" ht="33.75">
      <c r="A300" s="58" t="s">
        <v>202</v>
      </c>
      <c r="B300" s="52"/>
      <c r="C300" s="39" t="s">
        <v>495</v>
      </c>
      <c r="D300" s="46">
        <f>E300</f>
        <v>28500</v>
      </c>
      <c r="E300" s="40">
        <v>28500</v>
      </c>
      <c r="F300" s="40">
        <v>0</v>
      </c>
      <c r="G300" s="40">
        <v>0</v>
      </c>
      <c r="H300" s="40">
        <v>0</v>
      </c>
      <c r="I300" s="46">
        <f>F300</f>
        <v>0</v>
      </c>
      <c r="J300" s="40">
        <f>D300-I300</f>
        <v>28500</v>
      </c>
      <c r="K300" s="40">
        <f>E300-I300</f>
        <v>28500</v>
      </c>
    </row>
    <row r="301" spans="1:11" s="44" customFormat="1" ht="22.5" hidden="1">
      <c r="A301" s="58" t="s">
        <v>262</v>
      </c>
      <c r="B301" s="52"/>
      <c r="C301" s="39" t="s">
        <v>330</v>
      </c>
      <c r="D301" s="46">
        <f>E301</f>
        <v>0</v>
      </c>
      <c r="E301" s="40">
        <v>0</v>
      </c>
      <c r="F301" s="40">
        <v>0</v>
      </c>
      <c r="G301" s="40">
        <v>0</v>
      </c>
      <c r="H301" s="40">
        <v>0</v>
      </c>
      <c r="I301" s="46">
        <f>F301</f>
        <v>0</v>
      </c>
      <c r="J301" s="40">
        <f>D301-I301</f>
        <v>0</v>
      </c>
      <c r="K301" s="40">
        <f>E301-I301</f>
        <v>0</v>
      </c>
    </row>
    <row r="302" spans="1:11" ht="23.25" customHeight="1">
      <c r="A302" s="58" t="s">
        <v>218</v>
      </c>
      <c r="B302" s="52"/>
      <c r="C302" s="39" t="s">
        <v>496</v>
      </c>
      <c r="D302" s="46">
        <f>D304+D303</f>
        <v>4584753.59</v>
      </c>
      <c r="E302" s="40">
        <f>E304+E303</f>
        <v>4584753.59</v>
      </c>
      <c r="F302" s="40">
        <f aca="true" t="shared" si="137" ref="F302:K302">F304+F303</f>
        <v>0</v>
      </c>
      <c r="G302" s="40">
        <f t="shared" si="137"/>
        <v>0</v>
      </c>
      <c r="H302" s="40">
        <f t="shared" si="137"/>
        <v>0</v>
      </c>
      <c r="I302" s="46">
        <f t="shared" si="137"/>
        <v>0</v>
      </c>
      <c r="J302" s="40">
        <f t="shared" si="137"/>
        <v>4584753.59</v>
      </c>
      <c r="K302" s="40">
        <f t="shared" si="137"/>
        <v>4584753.59</v>
      </c>
    </row>
    <row r="303" spans="1:11" ht="13.5" customHeight="1">
      <c r="A303" s="58" t="s">
        <v>401</v>
      </c>
      <c r="B303" s="52"/>
      <c r="C303" s="39" t="s">
        <v>498</v>
      </c>
      <c r="D303" s="46">
        <f>E303</f>
        <v>2513810</v>
      </c>
      <c r="E303" s="40">
        <v>2513810</v>
      </c>
      <c r="F303" s="40">
        <v>0</v>
      </c>
      <c r="G303" s="40">
        <v>0</v>
      </c>
      <c r="H303" s="40">
        <v>0</v>
      </c>
      <c r="I303" s="46">
        <f>F303</f>
        <v>0</v>
      </c>
      <c r="J303" s="40">
        <f>D303-I303</f>
        <v>2513810</v>
      </c>
      <c r="K303" s="40">
        <f>E303-I303</f>
        <v>2513810</v>
      </c>
    </row>
    <row r="304" spans="1:11" ht="15" customHeight="1">
      <c r="A304" s="58" t="s">
        <v>177</v>
      </c>
      <c r="B304" s="52"/>
      <c r="C304" s="39" t="s">
        <v>497</v>
      </c>
      <c r="D304" s="46">
        <f>E304</f>
        <v>2070943.59</v>
      </c>
      <c r="E304" s="40">
        <v>2070943.59</v>
      </c>
      <c r="F304" s="40">
        <v>0</v>
      </c>
      <c r="G304" s="40">
        <v>0</v>
      </c>
      <c r="H304" s="40">
        <v>0</v>
      </c>
      <c r="I304" s="46">
        <f>F304</f>
        <v>0</v>
      </c>
      <c r="J304" s="40">
        <f>D304-I304</f>
        <v>2070943.59</v>
      </c>
      <c r="K304" s="40">
        <f>E304-I304</f>
        <v>2070943.59</v>
      </c>
    </row>
    <row r="305" spans="1:11" ht="0.75" customHeight="1">
      <c r="A305" s="58" t="s">
        <v>172</v>
      </c>
      <c r="B305" s="52"/>
      <c r="C305" s="39" t="s">
        <v>331</v>
      </c>
      <c r="D305" s="46">
        <f>E305</f>
        <v>0</v>
      </c>
      <c r="E305" s="40">
        <v>0</v>
      </c>
      <c r="F305" s="40">
        <v>0</v>
      </c>
      <c r="G305" s="40">
        <v>0</v>
      </c>
      <c r="H305" s="40">
        <v>0</v>
      </c>
      <c r="I305" s="46">
        <f>F305</f>
        <v>0</v>
      </c>
      <c r="J305" s="40">
        <f>D305-I305</f>
        <v>0</v>
      </c>
      <c r="K305" s="40">
        <f>E305-I305</f>
        <v>0</v>
      </c>
    </row>
    <row r="306" spans="1:11" ht="4.5" customHeight="1">
      <c r="A306" s="58"/>
      <c r="B306" s="52"/>
      <c r="C306" s="39"/>
      <c r="D306" s="46"/>
      <c r="E306" s="40"/>
      <c r="F306" s="40"/>
      <c r="G306" s="40"/>
      <c r="H306" s="40"/>
      <c r="I306" s="46"/>
      <c r="J306" s="40"/>
      <c r="K306" s="40"/>
    </row>
    <row r="307" spans="1:11" ht="43.5" customHeight="1">
      <c r="A307" s="127" t="s">
        <v>194</v>
      </c>
      <c r="B307" s="52"/>
      <c r="C307" s="55" t="s">
        <v>499</v>
      </c>
      <c r="D307" s="113">
        <f>D308</f>
        <v>100000</v>
      </c>
      <c r="E307" s="56">
        <f>E309</f>
        <v>100000</v>
      </c>
      <c r="F307" s="56">
        <f>F309</f>
        <v>0</v>
      </c>
      <c r="G307" s="56">
        <f>G309</f>
        <v>0</v>
      </c>
      <c r="H307" s="56">
        <f>H309</f>
        <v>0</v>
      </c>
      <c r="I307" s="113">
        <f>I309</f>
        <v>0</v>
      </c>
      <c r="J307" s="56">
        <f>D307-I307</f>
        <v>100000</v>
      </c>
      <c r="K307" s="56">
        <f>E307-I307</f>
        <v>100000</v>
      </c>
    </row>
    <row r="308" spans="1:11" ht="22.5" customHeight="1">
      <c r="A308" s="58" t="s">
        <v>231</v>
      </c>
      <c r="B308" s="52"/>
      <c r="C308" s="39" t="s">
        <v>500</v>
      </c>
      <c r="D308" s="113">
        <f>D309</f>
        <v>100000</v>
      </c>
      <c r="E308" s="56">
        <f>E309</f>
        <v>100000</v>
      </c>
      <c r="F308" s="56">
        <f>F309</f>
        <v>0</v>
      </c>
      <c r="G308" s="56">
        <f>G309</f>
        <v>0</v>
      </c>
      <c r="H308" s="56">
        <f>H309</f>
        <v>0</v>
      </c>
      <c r="I308" s="113">
        <f>I309</f>
        <v>0</v>
      </c>
      <c r="J308" s="56">
        <f>D308-I308</f>
        <v>100000</v>
      </c>
      <c r="K308" s="56">
        <f>E308-I308</f>
        <v>100000</v>
      </c>
    </row>
    <row r="309" spans="1:11" ht="24.75" customHeight="1">
      <c r="A309" s="58" t="s">
        <v>180</v>
      </c>
      <c r="B309" s="52"/>
      <c r="C309" s="39" t="s">
        <v>501</v>
      </c>
      <c r="D309" s="113">
        <f>E309</f>
        <v>100000</v>
      </c>
      <c r="E309" s="56">
        <v>100000</v>
      </c>
      <c r="F309" s="56">
        <v>0</v>
      </c>
      <c r="G309" s="56">
        <v>0</v>
      </c>
      <c r="H309" s="56">
        <v>0</v>
      </c>
      <c r="I309" s="113">
        <f>F309</f>
        <v>0</v>
      </c>
      <c r="J309" s="56">
        <f>D309-I309</f>
        <v>100000</v>
      </c>
      <c r="K309" s="56">
        <f>E309-I309</f>
        <v>100000</v>
      </c>
    </row>
    <row r="310" spans="1:11" ht="4.5" customHeight="1">
      <c r="A310" s="58"/>
      <c r="B310" s="52"/>
      <c r="C310" s="39"/>
      <c r="D310" s="46"/>
      <c r="E310" s="40"/>
      <c r="F310" s="40"/>
      <c r="G310" s="40"/>
      <c r="H310" s="40"/>
      <c r="I310" s="46"/>
      <c r="J310" s="40"/>
      <c r="K310" s="40"/>
    </row>
    <row r="311" spans="1:11" ht="52.5">
      <c r="A311" s="127" t="s">
        <v>353</v>
      </c>
      <c r="B311" s="128"/>
      <c r="C311" s="55" t="s">
        <v>509</v>
      </c>
      <c r="D311" s="113">
        <f aca="true" t="shared" si="138" ref="D311:K312">D312</f>
        <v>3274713.25</v>
      </c>
      <c r="E311" s="56">
        <f t="shared" si="138"/>
        <v>3274713.25</v>
      </c>
      <c r="F311" s="56">
        <f t="shared" si="138"/>
        <v>0</v>
      </c>
      <c r="G311" s="56">
        <f t="shared" si="138"/>
        <v>0</v>
      </c>
      <c r="H311" s="56">
        <f t="shared" si="138"/>
        <v>0</v>
      </c>
      <c r="I311" s="113">
        <f t="shared" si="138"/>
        <v>0</v>
      </c>
      <c r="J311" s="56">
        <f t="shared" si="138"/>
        <v>3274713.25</v>
      </c>
      <c r="K311" s="56">
        <f t="shared" si="138"/>
        <v>3274713.25</v>
      </c>
    </row>
    <row r="312" spans="1:11" ht="22.5">
      <c r="A312" s="58" t="s">
        <v>218</v>
      </c>
      <c r="B312" s="52"/>
      <c r="C312" s="55" t="s">
        <v>510</v>
      </c>
      <c r="D312" s="113">
        <f>D313</f>
        <v>3274713.25</v>
      </c>
      <c r="E312" s="56">
        <f t="shared" si="138"/>
        <v>3274713.25</v>
      </c>
      <c r="F312" s="56">
        <f t="shared" si="138"/>
        <v>0</v>
      </c>
      <c r="G312" s="56">
        <f t="shared" si="138"/>
        <v>0</v>
      </c>
      <c r="H312" s="56">
        <f t="shared" si="138"/>
        <v>0</v>
      </c>
      <c r="I312" s="113">
        <f t="shared" si="138"/>
        <v>0</v>
      </c>
      <c r="J312" s="56">
        <f t="shared" si="138"/>
        <v>3274713.25</v>
      </c>
      <c r="K312" s="56">
        <f t="shared" si="138"/>
        <v>3274713.25</v>
      </c>
    </row>
    <row r="313" spans="1:11" ht="12.75">
      <c r="A313" s="58" t="s">
        <v>177</v>
      </c>
      <c r="B313" s="52"/>
      <c r="C313" s="55" t="s">
        <v>511</v>
      </c>
      <c r="D313" s="113">
        <f>E313</f>
        <v>3274713.25</v>
      </c>
      <c r="E313" s="56">
        <v>3274713.25</v>
      </c>
      <c r="F313" s="56">
        <v>0</v>
      </c>
      <c r="G313" s="56">
        <v>0</v>
      </c>
      <c r="H313" s="56">
        <v>0</v>
      </c>
      <c r="I313" s="113">
        <f>F313</f>
        <v>0</v>
      </c>
      <c r="J313" s="56">
        <f>D313-I313</f>
        <v>3274713.25</v>
      </c>
      <c r="K313" s="56">
        <f>E313-I313</f>
        <v>3274713.25</v>
      </c>
    </row>
    <row r="314" spans="1:11" ht="4.5" customHeight="1">
      <c r="A314" s="58"/>
      <c r="B314" s="52"/>
      <c r="C314" s="39"/>
      <c r="D314" s="46"/>
      <c r="E314" s="40"/>
      <c r="F314" s="40"/>
      <c r="G314" s="40"/>
      <c r="H314" s="40"/>
      <c r="I314" s="46"/>
      <c r="J314" s="40"/>
      <c r="K314" s="40"/>
    </row>
    <row r="315" spans="1:11" ht="24" customHeight="1">
      <c r="A315" s="127" t="s">
        <v>113</v>
      </c>
      <c r="B315" s="52"/>
      <c r="C315" s="39" t="s">
        <v>508</v>
      </c>
      <c r="D315" s="46">
        <f aca="true" t="shared" si="139" ref="D315:K316">D316</f>
        <v>30000</v>
      </c>
      <c r="E315" s="40">
        <f t="shared" si="139"/>
        <v>30000</v>
      </c>
      <c r="F315" s="40">
        <f t="shared" si="139"/>
        <v>0</v>
      </c>
      <c r="G315" s="40">
        <f t="shared" si="139"/>
        <v>0</v>
      </c>
      <c r="H315" s="40">
        <f t="shared" si="139"/>
        <v>0</v>
      </c>
      <c r="I315" s="46">
        <f t="shared" si="139"/>
        <v>0</v>
      </c>
      <c r="J315" s="40">
        <f>D315-I315</f>
        <v>30000</v>
      </c>
      <c r="K315" s="40">
        <f>E315-I315</f>
        <v>30000</v>
      </c>
    </row>
    <row r="316" spans="1:11" ht="22.5" customHeight="1">
      <c r="A316" s="58" t="s">
        <v>218</v>
      </c>
      <c r="B316" s="52"/>
      <c r="C316" s="39" t="s">
        <v>506</v>
      </c>
      <c r="D316" s="46">
        <f>D317</f>
        <v>30000</v>
      </c>
      <c r="E316" s="40">
        <f t="shared" si="139"/>
        <v>30000</v>
      </c>
      <c r="F316" s="40">
        <f t="shared" si="139"/>
        <v>0</v>
      </c>
      <c r="G316" s="40">
        <f t="shared" si="139"/>
        <v>0</v>
      </c>
      <c r="H316" s="40">
        <f t="shared" si="139"/>
        <v>0</v>
      </c>
      <c r="I316" s="46">
        <f t="shared" si="139"/>
        <v>0</v>
      </c>
      <c r="J316" s="40">
        <f t="shared" si="139"/>
        <v>30000</v>
      </c>
      <c r="K316" s="40">
        <f t="shared" si="139"/>
        <v>30000</v>
      </c>
    </row>
    <row r="317" spans="1:11" ht="19.5" customHeight="1">
      <c r="A317" s="58" t="s">
        <v>177</v>
      </c>
      <c r="B317" s="52"/>
      <c r="C317" s="39" t="s">
        <v>507</v>
      </c>
      <c r="D317" s="46">
        <f>E317</f>
        <v>30000</v>
      </c>
      <c r="E317" s="40">
        <v>30000</v>
      </c>
      <c r="F317" s="40">
        <v>0</v>
      </c>
      <c r="G317" s="40">
        <v>0</v>
      </c>
      <c r="H317" s="40">
        <v>0</v>
      </c>
      <c r="I317" s="46">
        <f>F317</f>
        <v>0</v>
      </c>
      <c r="J317" s="40">
        <f>D317-I317</f>
        <v>30000</v>
      </c>
      <c r="K317" s="40">
        <f>E317-I317</f>
        <v>30000</v>
      </c>
    </row>
    <row r="318" spans="1:11" ht="4.5" customHeight="1">
      <c r="A318" s="58"/>
      <c r="B318" s="52"/>
      <c r="C318" s="39"/>
      <c r="D318" s="46"/>
      <c r="E318" s="40"/>
      <c r="F318" s="40"/>
      <c r="G318" s="40"/>
      <c r="H318" s="40"/>
      <c r="I318" s="46"/>
      <c r="J318" s="40"/>
      <c r="K318" s="40"/>
    </row>
    <row r="319" spans="1:11" ht="41.25" customHeight="1">
      <c r="A319" s="127" t="s">
        <v>108</v>
      </c>
      <c r="B319" s="128"/>
      <c r="C319" s="39" t="s">
        <v>503</v>
      </c>
      <c r="D319" s="113">
        <f aca="true" t="shared" si="140" ref="D319:K320">D320</f>
        <v>220000</v>
      </c>
      <c r="E319" s="56">
        <f t="shared" si="140"/>
        <v>220000</v>
      </c>
      <c r="F319" s="56">
        <f t="shared" si="140"/>
        <v>0</v>
      </c>
      <c r="G319" s="56">
        <f t="shared" si="140"/>
        <v>0</v>
      </c>
      <c r="H319" s="56">
        <f t="shared" si="140"/>
        <v>0</v>
      </c>
      <c r="I319" s="113">
        <f t="shared" si="140"/>
        <v>0</v>
      </c>
      <c r="J319" s="56">
        <f>J320</f>
        <v>220000</v>
      </c>
      <c r="K319" s="56">
        <f>K320</f>
        <v>220000</v>
      </c>
    </row>
    <row r="320" spans="1:11" ht="24.75" customHeight="1">
      <c r="A320" s="58" t="s">
        <v>218</v>
      </c>
      <c r="B320" s="52"/>
      <c r="C320" s="39" t="s">
        <v>502</v>
      </c>
      <c r="D320" s="113">
        <f>D321</f>
        <v>220000</v>
      </c>
      <c r="E320" s="56">
        <f t="shared" si="140"/>
        <v>220000</v>
      </c>
      <c r="F320" s="56">
        <f t="shared" si="140"/>
        <v>0</v>
      </c>
      <c r="G320" s="56">
        <f t="shared" si="140"/>
        <v>0</v>
      </c>
      <c r="H320" s="56">
        <f t="shared" si="140"/>
        <v>0</v>
      </c>
      <c r="I320" s="113">
        <f t="shared" si="140"/>
        <v>0</v>
      </c>
      <c r="J320" s="56">
        <f t="shared" si="140"/>
        <v>220000</v>
      </c>
      <c r="K320" s="56">
        <f t="shared" si="140"/>
        <v>220000</v>
      </c>
    </row>
    <row r="321" spans="1:11" ht="13.5" customHeight="1">
      <c r="A321" s="58" t="s">
        <v>505</v>
      </c>
      <c r="B321" s="52"/>
      <c r="C321" s="39" t="s">
        <v>504</v>
      </c>
      <c r="D321" s="113">
        <f>E321</f>
        <v>220000</v>
      </c>
      <c r="E321" s="56">
        <v>220000</v>
      </c>
      <c r="F321" s="56">
        <v>0</v>
      </c>
      <c r="G321" s="56">
        <v>0</v>
      </c>
      <c r="H321" s="56">
        <v>0</v>
      </c>
      <c r="I321" s="113">
        <f>F321</f>
        <v>0</v>
      </c>
      <c r="J321" s="56">
        <f>D321-I321</f>
        <v>220000</v>
      </c>
      <c r="K321" s="56">
        <f>E321-I321</f>
        <v>220000</v>
      </c>
    </row>
    <row r="322" spans="1:11" ht="4.5" customHeight="1">
      <c r="A322" s="58"/>
      <c r="B322" s="52"/>
      <c r="C322" s="39"/>
      <c r="D322" s="46"/>
      <c r="E322" s="40"/>
      <c r="F322" s="40"/>
      <c r="G322" s="40"/>
      <c r="H322" s="40"/>
      <c r="I322" s="46"/>
      <c r="J322" s="40"/>
      <c r="K322" s="40"/>
    </row>
    <row r="323" spans="1:11" ht="0.75" customHeight="1">
      <c r="A323" s="127" t="s">
        <v>289</v>
      </c>
      <c r="B323" s="128"/>
      <c r="C323" s="39" t="s">
        <v>290</v>
      </c>
      <c r="D323" s="46">
        <f aca="true" t="shared" si="141" ref="D323:K324">D324</f>
        <v>0</v>
      </c>
      <c r="E323" s="40">
        <f t="shared" si="141"/>
        <v>0</v>
      </c>
      <c r="F323" s="40">
        <f t="shared" si="141"/>
        <v>0</v>
      </c>
      <c r="G323" s="40">
        <f t="shared" si="141"/>
        <v>0</v>
      </c>
      <c r="H323" s="40">
        <f t="shared" si="141"/>
        <v>0</v>
      </c>
      <c r="I323" s="46">
        <f t="shared" si="141"/>
        <v>0</v>
      </c>
      <c r="J323" s="40">
        <f>J324</f>
        <v>0</v>
      </c>
      <c r="K323" s="40">
        <f>K324</f>
        <v>0</v>
      </c>
    </row>
    <row r="324" spans="1:11" ht="22.5" customHeight="1" hidden="1">
      <c r="A324" s="58" t="s">
        <v>218</v>
      </c>
      <c r="B324" s="52"/>
      <c r="C324" s="39" t="s">
        <v>291</v>
      </c>
      <c r="D324" s="46">
        <f>D325</f>
        <v>0</v>
      </c>
      <c r="E324" s="40">
        <f t="shared" si="141"/>
        <v>0</v>
      </c>
      <c r="F324" s="40">
        <f t="shared" si="141"/>
        <v>0</v>
      </c>
      <c r="G324" s="40">
        <f t="shared" si="141"/>
        <v>0</v>
      </c>
      <c r="H324" s="40">
        <f t="shared" si="141"/>
        <v>0</v>
      </c>
      <c r="I324" s="46">
        <f t="shared" si="141"/>
        <v>0</v>
      </c>
      <c r="J324" s="40">
        <f t="shared" si="141"/>
        <v>0</v>
      </c>
      <c r="K324" s="40">
        <f t="shared" si="141"/>
        <v>0</v>
      </c>
    </row>
    <row r="325" spans="1:11" ht="13.5" customHeight="1" hidden="1">
      <c r="A325" s="58" t="s">
        <v>177</v>
      </c>
      <c r="B325" s="52"/>
      <c r="C325" s="39" t="s">
        <v>292</v>
      </c>
      <c r="D325" s="46">
        <f>E325</f>
        <v>0</v>
      </c>
      <c r="E325" s="40">
        <v>0</v>
      </c>
      <c r="F325" s="40">
        <v>0</v>
      </c>
      <c r="G325" s="40">
        <v>0</v>
      </c>
      <c r="H325" s="40">
        <v>0</v>
      </c>
      <c r="I325" s="46">
        <f>F325</f>
        <v>0</v>
      </c>
      <c r="J325" s="40">
        <f>D325-I325</f>
        <v>0</v>
      </c>
      <c r="K325" s="40">
        <f>E325-I325</f>
        <v>0</v>
      </c>
    </row>
    <row r="326" spans="1:11" ht="0.75" customHeight="1" hidden="1">
      <c r="A326" s="58"/>
      <c r="B326" s="52"/>
      <c r="C326" s="39"/>
      <c r="D326" s="46"/>
      <c r="E326" s="40"/>
      <c r="F326" s="40"/>
      <c r="G326" s="40"/>
      <c r="H326" s="40"/>
      <c r="I326" s="46"/>
      <c r="J326" s="40"/>
      <c r="K326" s="40"/>
    </row>
    <row r="327" spans="1:12" ht="20.25" customHeight="1">
      <c r="A327" s="126" t="s">
        <v>240</v>
      </c>
      <c r="B327" s="128"/>
      <c r="C327" s="123" t="s">
        <v>132</v>
      </c>
      <c r="D327" s="46">
        <f>D328+D332+D335</f>
        <v>6161040</v>
      </c>
      <c r="E327" s="46">
        <f>E328+E332+E335</f>
        <v>6161040</v>
      </c>
      <c r="F327" s="46">
        <f aca="true" t="shared" si="142" ref="F327:K327">F328+F332+F335</f>
        <v>143032</v>
      </c>
      <c r="G327" s="46">
        <f>G328+G332+G335</f>
        <v>0</v>
      </c>
      <c r="H327" s="46">
        <f>H328+H332+H335</f>
        <v>0</v>
      </c>
      <c r="I327" s="46">
        <f>I328+I332+I335</f>
        <v>143032</v>
      </c>
      <c r="J327" s="46">
        <f t="shared" si="142"/>
        <v>6018008</v>
      </c>
      <c r="K327" s="46">
        <f t="shared" si="142"/>
        <v>6018008</v>
      </c>
      <c r="L327" s="43"/>
    </row>
    <row r="328" spans="1:11" ht="22.5" customHeight="1">
      <c r="A328" s="127" t="s">
        <v>201</v>
      </c>
      <c r="B328" s="52"/>
      <c r="C328" s="39" t="s">
        <v>139</v>
      </c>
      <c r="D328" s="46">
        <f>D329+D330+D331</f>
        <v>5359951</v>
      </c>
      <c r="E328" s="46">
        <f>E329+E330+E331</f>
        <v>5359951</v>
      </c>
      <c r="F328" s="46">
        <f aca="true" t="shared" si="143" ref="F328:K328">F329+F330+F331</f>
        <v>136682</v>
      </c>
      <c r="G328" s="46">
        <f t="shared" si="143"/>
        <v>0</v>
      </c>
      <c r="H328" s="46">
        <f t="shared" si="143"/>
        <v>0</v>
      </c>
      <c r="I328" s="46">
        <f t="shared" si="143"/>
        <v>136682</v>
      </c>
      <c r="J328" s="46">
        <f t="shared" si="143"/>
        <v>5223269</v>
      </c>
      <c r="K328" s="46">
        <f t="shared" si="143"/>
        <v>5223269</v>
      </c>
    </row>
    <row r="329" spans="1:11" ht="23.25" customHeight="1">
      <c r="A329" s="58" t="s">
        <v>170</v>
      </c>
      <c r="B329" s="52"/>
      <c r="C329" s="39" t="s">
        <v>140</v>
      </c>
      <c r="D329" s="46">
        <f>E329</f>
        <v>4109026</v>
      </c>
      <c r="E329" s="40">
        <f>E350+E364</f>
        <v>4109026</v>
      </c>
      <c r="F329" s="40">
        <f aca="true" t="shared" si="144" ref="F329:K329">F350+F364</f>
        <v>132466.8</v>
      </c>
      <c r="G329" s="40">
        <f t="shared" si="144"/>
        <v>0</v>
      </c>
      <c r="H329" s="40">
        <f t="shared" si="144"/>
        <v>0</v>
      </c>
      <c r="I329" s="46">
        <f t="shared" si="144"/>
        <v>132466.8</v>
      </c>
      <c r="J329" s="40">
        <f t="shared" si="144"/>
        <v>3976559.2</v>
      </c>
      <c r="K329" s="40">
        <f t="shared" si="144"/>
        <v>3976559.2</v>
      </c>
    </row>
    <row r="330" spans="1:11" ht="33.75" customHeight="1">
      <c r="A330" s="58" t="s">
        <v>253</v>
      </c>
      <c r="B330" s="52"/>
      <c r="C330" s="39" t="s">
        <v>252</v>
      </c>
      <c r="D330" s="46">
        <f>E330</f>
        <v>10000</v>
      </c>
      <c r="E330" s="40">
        <f>E351</f>
        <v>10000</v>
      </c>
      <c r="F330" s="40">
        <f aca="true" t="shared" si="145" ref="F330:K330">F351</f>
        <v>0</v>
      </c>
      <c r="G330" s="40">
        <f>G351</f>
        <v>0</v>
      </c>
      <c r="H330" s="40">
        <f>H351</f>
        <v>0</v>
      </c>
      <c r="I330" s="46">
        <f>I351</f>
        <v>0</v>
      </c>
      <c r="J330" s="40">
        <f t="shared" si="145"/>
        <v>10000</v>
      </c>
      <c r="K330" s="40">
        <f t="shared" si="145"/>
        <v>10000</v>
      </c>
    </row>
    <row r="331" spans="1:11" ht="44.25" customHeight="1">
      <c r="A331" s="58" t="s">
        <v>196</v>
      </c>
      <c r="B331" s="52"/>
      <c r="C331" s="39" t="s">
        <v>138</v>
      </c>
      <c r="D331" s="46">
        <f>E331</f>
        <v>1240925</v>
      </c>
      <c r="E331" s="40">
        <f>E352+E365</f>
        <v>1240925</v>
      </c>
      <c r="F331" s="40">
        <f aca="true" t="shared" si="146" ref="F331:K331">F352+F365</f>
        <v>4215.2</v>
      </c>
      <c r="G331" s="40">
        <f t="shared" si="146"/>
        <v>0</v>
      </c>
      <c r="H331" s="40">
        <f t="shared" si="146"/>
        <v>0</v>
      </c>
      <c r="I331" s="46">
        <f t="shared" si="146"/>
        <v>4215.2</v>
      </c>
      <c r="J331" s="40">
        <f t="shared" si="146"/>
        <v>1236709.8</v>
      </c>
      <c r="K331" s="40">
        <f t="shared" si="146"/>
        <v>1236709.8</v>
      </c>
    </row>
    <row r="332" spans="1:11" ht="33" customHeight="1">
      <c r="A332" s="127" t="s">
        <v>200</v>
      </c>
      <c r="B332" s="52"/>
      <c r="C332" s="39" t="s">
        <v>141</v>
      </c>
      <c r="D332" s="46">
        <f>E332</f>
        <v>792319</v>
      </c>
      <c r="E332" s="46">
        <f>E333+E334</f>
        <v>792319</v>
      </c>
      <c r="F332" s="46">
        <f aca="true" t="shared" si="147" ref="F332:K332">F333+F334</f>
        <v>6350</v>
      </c>
      <c r="G332" s="46">
        <f t="shared" si="147"/>
        <v>0</v>
      </c>
      <c r="H332" s="46">
        <f t="shared" si="147"/>
        <v>0</v>
      </c>
      <c r="I332" s="46">
        <f t="shared" si="147"/>
        <v>6350</v>
      </c>
      <c r="J332" s="46">
        <f t="shared" si="147"/>
        <v>785969</v>
      </c>
      <c r="K332" s="46">
        <f t="shared" si="147"/>
        <v>785969</v>
      </c>
    </row>
    <row r="333" spans="1:11" ht="22.5" customHeight="1">
      <c r="A333" s="58" t="s">
        <v>180</v>
      </c>
      <c r="B333" s="52"/>
      <c r="C333" s="39" t="s">
        <v>133</v>
      </c>
      <c r="D333" s="46">
        <f>E333</f>
        <v>500308</v>
      </c>
      <c r="E333" s="40">
        <f>E355+E368+E341+E345</f>
        <v>500308</v>
      </c>
      <c r="F333" s="40">
        <f aca="true" t="shared" si="148" ref="F333:K333">F355+F368+F341+F345</f>
        <v>5450</v>
      </c>
      <c r="G333" s="40">
        <f t="shared" si="148"/>
        <v>0</v>
      </c>
      <c r="H333" s="40">
        <f t="shared" si="148"/>
        <v>0</v>
      </c>
      <c r="I333" s="46">
        <f t="shared" si="148"/>
        <v>5450</v>
      </c>
      <c r="J333" s="40">
        <f t="shared" si="148"/>
        <v>494858</v>
      </c>
      <c r="K333" s="40">
        <f t="shared" si="148"/>
        <v>494858</v>
      </c>
    </row>
    <row r="334" spans="1:11" ht="24" customHeight="1">
      <c r="A334" s="58" t="s">
        <v>197</v>
      </c>
      <c r="B334" s="52"/>
      <c r="C334" s="39" t="s">
        <v>136</v>
      </c>
      <c r="D334" s="46">
        <f aca="true" t="shared" si="149" ref="D334:K334">D356</f>
        <v>292011</v>
      </c>
      <c r="E334" s="40">
        <f t="shared" si="149"/>
        <v>292011</v>
      </c>
      <c r="F334" s="40">
        <f t="shared" si="149"/>
        <v>900</v>
      </c>
      <c r="G334" s="40">
        <f t="shared" si="149"/>
        <v>0</v>
      </c>
      <c r="H334" s="40">
        <f t="shared" si="149"/>
        <v>0</v>
      </c>
      <c r="I334" s="46">
        <f t="shared" si="149"/>
        <v>900</v>
      </c>
      <c r="J334" s="40">
        <f t="shared" si="149"/>
        <v>291111</v>
      </c>
      <c r="K334" s="40">
        <f t="shared" si="149"/>
        <v>291111</v>
      </c>
    </row>
    <row r="335" spans="1:11" ht="15.75" customHeight="1">
      <c r="A335" s="137" t="s">
        <v>309</v>
      </c>
      <c r="B335" s="52"/>
      <c r="C335" s="39" t="s">
        <v>137</v>
      </c>
      <c r="D335" s="46">
        <f>D336+D337</f>
        <v>8770</v>
      </c>
      <c r="E335" s="46">
        <f>E336+E337</f>
        <v>8770</v>
      </c>
      <c r="F335" s="46">
        <f aca="true" t="shared" si="150" ref="F335:K335">F336+F337</f>
        <v>0</v>
      </c>
      <c r="G335" s="46">
        <f>G336+G337</f>
        <v>0</v>
      </c>
      <c r="H335" s="46">
        <f>H336+H337</f>
        <v>0</v>
      </c>
      <c r="I335" s="46">
        <f>I336+I337</f>
        <v>0</v>
      </c>
      <c r="J335" s="46">
        <f t="shared" si="150"/>
        <v>8770</v>
      </c>
      <c r="K335" s="46">
        <f t="shared" si="150"/>
        <v>8770</v>
      </c>
    </row>
    <row r="336" spans="1:11" ht="21.75" customHeight="1" hidden="1">
      <c r="A336" s="58" t="s">
        <v>198</v>
      </c>
      <c r="B336" s="52"/>
      <c r="C336" s="39" t="s">
        <v>134</v>
      </c>
      <c r="D336" s="46">
        <f>D359</f>
        <v>0</v>
      </c>
      <c r="E336" s="40">
        <f>E359</f>
        <v>0</v>
      </c>
      <c r="F336" s="40">
        <f aca="true" t="shared" si="151" ref="F336:K337">F359</f>
        <v>0</v>
      </c>
      <c r="G336" s="40">
        <f t="shared" si="151"/>
        <v>0</v>
      </c>
      <c r="H336" s="40">
        <f t="shared" si="151"/>
        <v>0</v>
      </c>
      <c r="I336" s="46">
        <f t="shared" si="151"/>
        <v>0</v>
      </c>
      <c r="J336" s="40">
        <f t="shared" si="151"/>
        <v>0</v>
      </c>
      <c r="K336" s="40">
        <f t="shared" si="151"/>
        <v>0</v>
      </c>
    </row>
    <row r="337" spans="1:11" ht="15" customHeight="1">
      <c r="A337" s="58" t="s">
        <v>199</v>
      </c>
      <c r="B337" s="52"/>
      <c r="C337" s="39" t="s">
        <v>135</v>
      </c>
      <c r="D337" s="46">
        <f>D360</f>
        <v>8770</v>
      </c>
      <c r="E337" s="40">
        <f>E360</f>
        <v>8770</v>
      </c>
      <c r="F337" s="40">
        <f t="shared" si="151"/>
        <v>0</v>
      </c>
      <c r="G337" s="40">
        <f t="shared" si="151"/>
        <v>0</v>
      </c>
      <c r="H337" s="40">
        <f t="shared" si="151"/>
        <v>0</v>
      </c>
      <c r="I337" s="46">
        <f t="shared" si="151"/>
        <v>0</v>
      </c>
      <c r="J337" s="40">
        <f t="shared" si="151"/>
        <v>8770</v>
      </c>
      <c r="K337" s="40">
        <f t="shared" si="151"/>
        <v>8770</v>
      </c>
    </row>
    <row r="338" spans="1:11" ht="13.5" customHeight="1">
      <c r="A338" s="58"/>
      <c r="B338" s="52"/>
      <c r="C338" s="39"/>
      <c r="D338" s="46"/>
      <c r="E338" s="40"/>
      <c r="F338" s="40"/>
      <c r="G338" s="40"/>
      <c r="H338" s="40"/>
      <c r="I338" s="46"/>
      <c r="J338" s="40"/>
      <c r="K338" s="40"/>
    </row>
    <row r="339" spans="1:11" ht="34.5" customHeight="1" hidden="1">
      <c r="A339" s="119" t="s">
        <v>279</v>
      </c>
      <c r="B339" s="51"/>
      <c r="C339" s="39" t="s">
        <v>282</v>
      </c>
      <c r="D339" s="46">
        <f>D340</f>
        <v>0</v>
      </c>
      <c r="E339" s="40">
        <f aca="true" t="shared" si="152" ref="E339:K339">E340+E342</f>
        <v>0</v>
      </c>
      <c r="F339" s="40">
        <f t="shared" si="152"/>
        <v>0</v>
      </c>
      <c r="G339" s="40">
        <f t="shared" si="152"/>
        <v>0</v>
      </c>
      <c r="H339" s="40">
        <f t="shared" si="152"/>
        <v>0</v>
      </c>
      <c r="I339" s="46">
        <f t="shared" si="152"/>
        <v>0</v>
      </c>
      <c r="J339" s="40">
        <f t="shared" si="152"/>
        <v>0</v>
      </c>
      <c r="K339" s="40">
        <f t="shared" si="152"/>
        <v>0</v>
      </c>
    </row>
    <row r="340" spans="1:11" ht="23.25" customHeight="1" hidden="1">
      <c r="A340" s="57" t="s">
        <v>231</v>
      </c>
      <c r="B340" s="52"/>
      <c r="C340" s="39" t="s">
        <v>281</v>
      </c>
      <c r="D340" s="46">
        <f>E340</f>
        <v>0</v>
      </c>
      <c r="E340" s="40">
        <f aca="true" t="shared" si="153" ref="E340:K340">E341</f>
        <v>0</v>
      </c>
      <c r="F340" s="40">
        <f t="shared" si="153"/>
        <v>0</v>
      </c>
      <c r="G340" s="40">
        <f t="shared" si="153"/>
        <v>0</v>
      </c>
      <c r="H340" s="40">
        <f t="shared" si="153"/>
        <v>0</v>
      </c>
      <c r="I340" s="46">
        <f t="shared" si="153"/>
        <v>0</v>
      </c>
      <c r="J340" s="40">
        <f t="shared" si="153"/>
        <v>0</v>
      </c>
      <c r="K340" s="40">
        <f t="shared" si="153"/>
        <v>0</v>
      </c>
    </row>
    <row r="341" spans="1:11" ht="23.25" customHeight="1" hidden="1">
      <c r="A341" s="58" t="s">
        <v>231</v>
      </c>
      <c r="B341" s="52"/>
      <c r="C341" s="39" t="s">
        <v>280</v>
      </c>
      <c r="D341" s="46">
        <f>E341</f>
        <v>0</v>
      </c>
      <c r="E341" s="40">
        <v>0</v>
      </c>
      <c r="F341" s="40">
        <v>0</v>
      </c>
      <c r="G341" s="40">
        <v>0</v>
      </c>
      <c r="H341" s="40">
        <v>0</v>
      </c>
      <c r="I341" s="46">
        <f>F341</f>
        <v>0</v>
      </c>
      <c r="J341" s="40">
        <f>D341-I341</f>
        <v>0</v>
      </c>
      <c r="K341" s="40">
        <f>E341-I341</f>
        <v>0</v>
      </c>
    </row>
    <row r="342" spans="1:11" ht="11.25" customHeight="1" hidden="1">
      <c r="A342" s="58"/>
      <c r="B342" s="52"/>
      <c r="C342" s="39"/>
      <c r="D342" s="46"/>
      <c r="E342" s="40"/>
      <c r="F342" s="40"/>
      <c r="G342" s="40"/>
      <c r="H342" s="40"/>
      <c r="I342" s="46"/>
      <c r="J342" s="40"/>
      <c r="K342" s="40"/>
    </row>
    <row r="343" spans="1:11" ht="0.75" customHeight="1">
      <c r="A343" s="127" t="s">
        <v>186</v>
      </c>
      <c r="B343" s="52"/>
      <c r="C343" s="39" t="s">
        <v>256</v>
      </c>
      <c r="D343" s="46">
        <f>D344</f>
        <v>0</v>
      </c>
      <c r="E343" s="40">
        <f aca="true" t="shared" si="154" ref="E343:K344">E344</f>
        <v>0</v>
      </c>
      <c r="F343" s="40">
        <f t="shared" si="154"/>
        <v>0</v>
      </c>
      <c r="G343" s="40">
        <f t="shared" si="154"/>
        <v>0</v>
      </c>
      <c r="H343" s="40">
        <f t="shared" si="154"/>
        <v>0</v>
      </c>
      <c r="I343" s="46">
        <f t="shared" si="154"/>
        <v>0</v>
      </c>
      <c r="J343" s="40">
        <f t="shared" si="154"/>
        <v>0</v>
      </c>
      <c r="K343" s="40">
        <f t="shared" si="154"/>
        <v>0</v>
      </c>
    </row>
    <row r="344" spans="1:11" ht="21" customHeight="1" hidden="1">
      <c r="A344" s="57" t="s">
        <v>231</v>
      </c>
      <c r="B344" s="52"/>
      <c r="C344" s="39" t="s">
        <v>257</v>
      </c>
      <c r="D344" s="46">
        <f>E344</f>
        <v>0</v>
      </c>
      <c r="E344" s="40">
        <f>E345</f>
        <v>0</v>
      </c>
      <c r="F344" s="40">
        <f t="shared" si="154"/>
        <v>0</v>
      </c>
      <c r="G344" s="40">
        <f t="shared" si="154"/>
        <v>0</v>
      </c>
      <c r="H344" s="40">
        <f t="shared" si="154"/>
        <v>0</v>
      </c>
      <c r="I344" s="46">
        <f t="shared" si="154"/>
        <v>0</v>
      </c>
      <c r="J344" s="40">
        <f t="shared" si="154"/>
        <v>0</v>
      </c>
      <c r="K344" s="40">
        <f t="shared" si="154"/>
        <v>0</v>
      </c>
    </row>
    <row r="345" spans="1:11" ht="22.5" customHeight="1" hidden="1">
      <c r="A345" s="58" t="s">
        <v>231</v>
      </c>
      <c r="B345" s="52"/>
      <c r="C345" s="39" t="s">
        <v>258</v>
      </c>
      <c r="D345" s="46">
        <f>E345</f>
        <v>0</v>
      </c>
      <c r="E345" s="40">
        <v>0</v>
      </c>
      <c r="F345" s="40">
        <v>0</v>
      </c>
      <c r="G345" s="40">
        <v>0</v>
      </c>
      <c r="H345" s="40">
        <v>0</v>
      </c>
      <c r="I345" s="46">
        <f>F345</f>
        <v>0</v>
      </c>
      <c r="J345" s="40">
        <f>D345-I345</f>
        <v>0</v>
      </c>
      <c r="K345" s="40">
        <f>E345-I345</f>
        <v>0</v>
      </c>
    </row>
    <row r="346" spans="1:11" ht="22.5" customHeight="1" hidden="1">
      <c r="A346" s="58"/>
      <c r="B346" s="52"/>
      <c r="C346" s="39"/>
      <c r="D346" s="46"/>
      <c r="E346" s="40"/>
      <c r="F346" s="40"/>
      <c r="G346" s="40"/>
      <c r="H346" s="40"/>
      <c r="I346" s="46"/>
      <c r="J346" s="40"/>
      <c r="K346" s="40"/>
    </row>
    <row r="347" spans="1:11" ht="34.5" customHeight="1">
      <c r="A347" s="165" t="s">
        <v>195</v>
      </c>
      <c r="B347" s="52"/>
      <c r="C347" s="125" t="s">
        <v>512</v>
      </c>
      <c r="D347" s="46">
        <f aca="true" t="shared" si="155" ref="D347:K347">D350+D352+D355+D356+D359+D360+D351</f>
        <v>5870134</v>
      </c>
      <c r="E347" s="46">
        <f t="shared" si="155"/>
        <v>5870134</v>
      </c>
      <c r="F347" s="46">
        <f t="shared" si="155"/>
        <v>143032</v>
      </c>
      <c r="G347" s="46">
        <f t="shared" si="155"/>
        <v>0</v>
      </c>
      <c r="H347" s="46">
        <f t="shared" si="155"/>
        <v>0</v>
      </c>
      <c r="I347" s="46">
        <f t="shared" si="155"/>
        <v>143032</v>
      </c>
      <c r="J347" s="46">
        <f t="shared" si="155"/>
        <v>5727102</v>
      </c>
      <c r="K347" s="46">
        <f t="shared" si="155"/>
        <v>5727102</v>
      </c>
    </row>
    <row r="348" spans="1:11" ht="57" customHeight="1">
      <c r="A348" s="58" t="s">
        <v>244</v>
      </c>
      <c r="B348" s="52"/>
      <c r="C348" s="55" t="s">
        <v>513</v>
      </c>
      <c r="D348" s="113">
        <f aca="true" t="shared" si="156" ref="D348:K348">D349</f>
        <v>5078045</v>
      </c>
      <c r="E348" s="113">
        <f t="shared" si="156"/>
        <v>5078045</v>
      </c>
      <c r="F348" s="113">
        <f>F349</f>
        <v>136682</v>
      </c>
      <c r="G348" s="113">
        <f t="shared" si="156"/>
        <v>0</v>
      </c>
      <c r="H348" s="113">
        <f t="shared" si="156"/>
        <v>0</v>
      </c>
      <c r="I348" s="113">
        <f t="shared" si="156"/>
        <v>136682</v>
      </c>
      <c r="J348" s="113">
        <f t="shared" si="156"/>
        <v>4941363</v>
      </c>
      <c r="K348" s="113">
        <f t="shared" si="156"/>
        <v>4941363</v>
      </c>
    </row>
    <row r="349" spans="1:11" ht="22.5" customHeight="1">
      <c r="A349" s="58" t="s">
        <v>201</v>
      </c>
      <c r="B349" s="52"/>
      <c r="C349" s="55" t="s">
        <v>514</v>
      </c>
      <c r="D349" s="113">
        <f aca="true" t="shared" si="157" ref="D349:K349">D350+D351+D352</f>
        <v>5078045</v>
      </c>
      <c r="E349" s="113">
        <f>E350+E351+E352</f>
        <v>5078045</v>
      </c>
      <c r="F349" s="113">
        <f t="shared" si="157"/>
        <v>136682</v>
      </c>
      <c r="G349" s="113">
        <f t="shared" si="157"/>
        <v>0</v>
      </c>
      <c r="H349" s="113">
        <f t="shared" si="157"/>
        <v>0</v>
      </c>
      <c r="I349" s="113">
        <f t="shared" si="157"/>
        <v>136682</v>
      </c>
      <c r="J349" s="113">
        <f t="shared" si="157"/>
        <v>4941363</v>
      </c>
      <c r="K349" s="113">
        <f t="shared" si="157"/>
        <v>4941363</v>
      </c>
    </row>
    <row r="350" spans="1:11" ht="23.25" customHeight="1">
      <c r="A350" s="58" t="s">
        <v>170</v>
      </c>
      <c r="B350" s="52"/>
      <c r="C350" s="55" t="s">
        <v>515</v>
      </c>
      <c r="D350" s="113">
        <f>E350</f>
        <v>3892508</v>
      </c>
      <c r="E350" s="56">
        <v>3892508</v>
      </c>
      <c r="F350" s="56">
        <v>132466.8</v>
      </c>
      <c r="G350" s="56">
        <v>0</v>
      </c>
      <c r="H350" s="56">
        <v>0</v>
      </c>
      <c r="I350" s="113">
        <f>F350</f>
        <v>132466.8</v>
      </c>
      <c r="J350" s="56">
        <f>D350-I350</f>
        <v>3760041.2</v>
      </c>
      <c r="K350" s="56">
        <f>E350-I350</f>
        <v>3760041.2</v>
      </c>
    </row>
    <row r="351" spans="1:11" ht="33" customHeight="1">
      <c r="A351" s="58" t="s">
        <v>253</v>
      </c>
      <c r="B351" s="52"/>
      <c r="C351" s="55" t="s">
        <v>516</v>
      </c>
      <c r="D351" s="113">
        <f>E351</f>
        <v>10000</v>
      </c>
      <c r="E351" s="56">
        <v>10000</v>
      </c>
      <c r="F351" s="56">
        <v>0</v>
      </c>
      <c r="G351" s="56">
        <v>0</v>
      </c>
      <c r="H351" s="56">
        <v>0</v>
      </c>
      <c r="I351" s="113">
        <f>F351</f>
        <v>0</v>
      </c>
      <c r="J351" s="56">
        <f>D351-I351</f>
        <v>10000</v>
      </c>
      <c r="K351" s="56">
        <f>E351-I351</f>
        <v>10000</v>
      </c>
    </row>
    <row r="352" spans="1:11" ht="21.75" customHeight="1">
      <c r="A352" s="58" t="s">
        <v>196</v>
      </c>
      <c r="B352" s="52"/>
      <c r="C352" s="55" t="s">
        <v>517</v>
      </c>
      <c r="D352" s="113">
        <f>E352</f>
        <v>1175537</v>
      </c>
      <c r="E352" s="56">
        <v>1175537</v>
      </c>
      <c r="F352" s="56">
        <v>4215.2</v>
      </c>
      <c r="G352" s="56">
        <v>0</v>
      </c>
      <c r="H352" s="56">
        <v>0</v>
      </c>
      <c r="I352" s="113">
        <f>F352</f>
        <v>4215.2</v>
      </c>
      <c r="J352" s="56">
        <f>D352-I352</f>
        <v>1171321.8</v>
      </c>
      <c r="K352" s="56">
        <f>E352-I352</f>
        <v>1171321.8</v>
      </c>
    </row>
    <row r="353" spans="1:11" ht="10.5" customHeight="1">
      <c r="A353" s="58" t="s">
        <v>231</v>
      </c>
      <c r="B353" s="52"/>
      <c r="C353" s="55" t="s">
        <v>518</v>
      </c>
      <c r="D353" s="113">
        <f aca="true" t="shared" si="158" ref="D353:K353">D354</f>
        <v>783319</v>
      </c>
      <c r="E353" s="113">
        <f t="shared" si="158"/>
        <v>783319</v>
      </c>
      <c r="F353" s="113">
        <f t="shared" si="158"/>
        <v>6350</v>
      </c>
      <c r="G353" s="113">
        <f t="shared" si="158"/>
        <v>0</v>
      </c>
      <c r="H353" s="113">
        <f t="shared" si="158"/>
        <v>0</v>
      </c>
      <c r="I353" s="113">
        <f t="shared" si="158"/>
        <v>6350</v>
      </c>
      <c r="J353" s="113">
        <f t="shared" si="158"/>
        <v>776969</v>
      </c>
      <c r="K353" s="113">
        <f t="shared" si="158"/>
        <v>776969</v>
      </c>
    </row>
    <row r="354" spans="1:11" ht="24" customHeight="1">
      <c r="A354" s="58" t="s">
        <v>231</v>
      </c>
      <c r="B354" s="52"/>
      <c r="C354" s="55" t="s">
        <v>519</v>
      </c>
      <c r="D354" s="113">
        <f aca="true" t="shared" si="159" ref="D354:K354">D355+D356</f>
        <v>783319</v>
      </c>
      <c r="E354" s="113">
        <f t="shared" si="159"/>
        <v>783319</v>
      </c>
      <c r="F354" s="113">
        <f t="shared" si="159"/>
        <v>6350</v>
      </c>
      <c r="G354" s="113">
        <f t="shared" si="159"/>
        <v>0</v>
      </c>
      <c r="H354" s="113">
        <f t="shared" si="159"/>
        <v>0</v>
      </c>
      <c r="I354" s="113">
        <f t="shared" si="159"/>
        <v>6350</v>
      </c>
      <c r="J354" s="113">
        <f t="shared" si="159"/>
        <v>776969</v>
      </c>
      <c r="K354" s="113">
        <f t="shared" si="159"/>
        <v>776969</v>
      </c>
    </row>
    <row r="355" spans="1:11" ht="24.75" customHeight="1">
      <c r="A355" s="58" t="s">
        <v>180</v>
      </c>
      <c r="B355" s="52"/>
      <c r="C355" s="55" t="s">
        <v>520</v>
      </c>
      <c r="D355" s="113">
        <f>E355</f>
        <v>491308</v>
      </c>
      <c r="E355" s="56">
        <v>491308</v>
      </c>
      <c r="F355" s="56">
        <v>5450</v>
      </c>
      <c r="G355" s="56">
        <v>0</v>
      </c>
      <c r="H355" s="56">
        <v>0</v>
      </c>
      <c r="I355" s="113">
        <f>F355</f>
        <v>5450</v>
      </c>
      <c r="J355" s="56">
        <f>D355-I355</f>
        <v>485858</v>
      </c>
      <c r="K355" s="56">
        <f>E355-I355</f>
        <v>485858</v>
      </c>
    </row>
    <row r="356" spans="1:11" ht="28.5" customHeight="1">
      <c r="A356" s="58" t="s">
        <v>197</v>
      </c>
      <c r="B356" s="52"/>
      <c r="C356" s="55" t="s">
        <v>521</v>
      </c>
      <c r="D356" s="113">
        <f>E356</f>
        <v>292011</v>
      </c>
      <c r="E356" s="56">
        <v>292011</v>
      </c>
      <c r="F356" s="56">
        <v>900</v>
      </c>
      <c r="G356" s="56">
        <v>0</v>
      </c>
      <c r="H356" s="56">
        <v>0</v>
      </c>
      <c r="I356" s="113">
        <f>F356</f>
        <v>900</v>
      </c>
      <c r="J356" s="56">
        <f>D356-I356</f>
        <v>291111</v>
      </c>
      <c r="K356" s="56">
        <f>E356-I356</f>
        <v>291111</v>
      </c>
    </row>
    <row r="357" spans="1:11" ht="13.5" customHeight="1">
      <c r="A357" s="59" t="s">
        <v>309</v>
      </c>
      <c r="B357" s="52"/>
      <c r="C357" s="55" t="s">
        <v>522</v>
      </c>
      <c r="D357" s="113">
        <f>D358</f>
        <v>8770</v>
      </c>
      <c r="E357" s="113">
        <f aca="true" t="shared" si="160" ref="E357:K357">E358</f>
        <v>8770</v>
      </c>
      <c r="F357" s="113">
        <f t="shared" si="160"/>
        <v>0</v>
      </c>
      <c r="G357" s="113">
        <f t="shared" si="160"/>
        <v>0</v>
      </c>
      <c r="H357" s="113">
        <f t="shared" si="160"/>
        <v>0</v>
      </c>
      <c r="I357" s="113">
        <f t="shared" si="160"/>
        <v>0</v>
      </c>
      <c r="J357" s="113">
        <f t="shared" si="160"/>
        <v>8770</v>
      </c>
      <c r="K357" s="113">
        <f t="shared" si="160"/>
        <v>8770</v>
      </c>
    </row>
    <row r="358" spans="1:11" ht="12.75" customHeight="1">
      <c r="A358" s="59" t="s">
        <v>232</v>
      </c>
      <c r="B358" s="52"/>
      <c r="C358" s="55" t="s">
        <v>523</v>
      </c>
      <c r="D358" s="113">
        <f>D359+D360</f>
        <v>8770</v>
      </c>
      <c r="E358" s="113">
        <f aca="true" t="shared" si="161" ref="E358:K358">E359+E360</f>
        <v>8770</v>
      </c>
      <c r="F358" s="113">
        <f t="shared" si="161"/>
        <v>0</v>
      </c>
      <c r="G358" s="113">
        <f t="shared" si="161"/>
        <v>0</v>
      </c>
      <c r="H358" s="113">
        <f t="shared" si="161"/>
        <v>0</v>
      </c>
      <c r="I358" s="113">
        <f t="shared" si="161"/>
        <v>0</v>
      </c>
      <c r="J358" s="113">
        <f t="shared" si="161"/>
        <v>8770</v>
      </c>
      <c r="K358" s="113">
        <f t="shared" si="161"/>
        <v>8770</v>
      </c>
    </row>
    <row r="359" spans="1:11" ht="22.5" hidden="1">
      <c r="A359" s="58" t="s">
        <v>198</v>
      </c>
      <c r="B359" s="52"/>
      <c r="C359" s="55" t="s">
        <v>130</v>
      </c>
      <c r="D359" s="113">
        <f>E359</f>
        <v>0</v>
      </c>
      <c r="E359" s="56"/>
      <c r="F359" s="56"/>
      <c r="G359" s="56">
        <v>0</v>
      </c>
      <c r="H359" s="56">
        <v>0</v>
      </c>
      <c r="I359" s="113">
        <f>F359</f>
        <v>0</v>
      </c>
      <c r="J359" s="56">
        <f>D359-I359</f>
        <v>0</v>
      </c>
      <c r="K359" s="56">
        <f>E359-I359</f>
        <v>0</v>
      </c>
    </row>
    <row r="360" spans="1:11" ht="12.75">
      <c r="A360" s="58" t="s">
        <v>199</v>
      </c>
      <c r="B360" s="52"/>
      <c r="C360" s="55" t="s">
        <v>524</v>
      </c>
      <c r="D360" s="113">
        <f>E360</f>
        <v>8770</v>
      </c>
      <c r="E360" s="56">
        <v>8770</v>
      </c>
      <c r="F360" s="56">
        <v>0</v>
      </c>
      <c r="G360" s="56">
        <v>0</v>
      </c>
      <c r="H360" s="56">
        <v>0</v>
      </c>
      <c r="I360" s="113">
        <f>F360</f>
        <v>0</v>
      </c>
      <c r="J360" s="56">
        <f>D360-I360</f>
        <v>8770</v>
      </c>
      <c r="K360" s="56">
        <f>E360-I360</f>
        <v>8770</v>
      </c>
    </row>
    <row r="361" spans="1:11" ht="52.5">
      <c r="A361" s="134" t="s">
        <v>251</v>
      </c>
      <c r="B361" s="138"/>
      <c r="C361" s="125" t="s">
        <v>525</v>
      </c>
      <c r="D361" s="113">
        <f aca="true" t="shared" si="162" ref="D361:J361">D362+D366</f>
        <v>290906</v>
      </c>
      <c r="E361" s="113">
        <f t="shared" si="162"/>
        <v>290906</v>
      </c>
      <c r="F361" s="113">
        <f t="shared" si="162"/>
        <v>0</v>
      </c>
      <c r="G361" s="113">
        <f t="shared" si="162"/>
        <v>0</v>
      </c>
      <c r="H361" s="113">
        <f t="shared" si="162"/>
        <v>0</v>
      </c>
      <c r="I361" s="113">
        <f t="shared" si="162"/>
        <v>0</v>
      </c>
      <c r="J361" s="113">
        <f t="shared" si="162"/>
        <v>290906</v>
      </c>
      <c r="K361" s="113">
        <f>K362+K366</f>
        <v>290906</v>
      </c>
    </row>
    <row r="362" spans="1:11" ht="56.25">
      <c r="A362" s="58" t="s">
        <v>244</v>
      </c>
      <c r="B362" s="53"/>
      <c r="C362" s="39" t="s">
        <v>526</v>
      </c>
      <c r="D362" s="46">
        <f>D363</f>
        <v>281906</v>
      </c>
      <c r="E362" s="40">
        <f aca="true" t="shared" si="163" ref="E362:K362">E363</f>
        <v>281906</v>
      </c>
      <c r="F362" s="40">
        <f t="shared" si="163"/>
        <v>0</v>
      </c>
      <c r="G362" s="40">
        <f t="shared" si="163"/>
        <v>0</v>
      </c>
      <c r="H362" s="40">
        <f t="shared" si="163"/>
        <v>0</v>
      </c>
      <c r="I362" s="46">
        <f t="shared" si="163"/>
        <v>0</v>
      </c>
      <c r="J362" s="40">
        <f t="shared" si="163"/>
        <v>281906</v>
      </c>
      <c r="K362" s="40">
        <f t="shared" si="163"/>
        <v>281906</v>
      </c>
    </row>
    <row r="363" spans="1:11" ht="22.5">
      <c r="A363" s="58" t="s">
        <v>201</v>
      </c>
      <c r="B363" s="53"/>
      <c r="C363" s="39" t="s">
        <v>527</v>
      </c>
      <c r="D363" s="46">
        <f aca="true" t="shared" si="164" ref="D363:I363">D364+D365</f>
        <v>281906</v>
      </c>
      <c r="E363" s="40">
        <f t="shared" si="164"/>
        <v>281906</v>
      </c>
      <c r="F363" s="40">
        <f t="shared" si="164"/>
        <v>0</v>
      </c>
      <c r="G363" s="40">
        <f t="shared" si="164"/>
        <v>0</v>
      </c>
      <c r="H363" s="40">
        <f t="shared" si="164"/>
        <v>0</v>
      </c>
      <c r="I363" s="46">
        <f t="shared" si="164"/>
        <v>0</v>
      </c>
      <c r="J363" s="40">
        <f>D363-I363</f>
        <v>281906</v>
      </c>
      <c r="K363" s="40">
        <f>E363-I363</f>
        <v>281906</v>
      </c>
    </row>
    <row r="364" spans="1:11" ht="22.5">
      <c r="A364" s="58" t="s">
        <v>170</v>
      </c>
      <c r="B364" s="53"/>
      <c r="C364" s="39" t="s">
        <v>528</v>
      </c>
      <c r="D364" s="46">
        <f>E364</f>
        <v>216518</v>
      </c>
      <c r="E364" s="40">
        <v>216518</v>
      </c>
      <c r="F364" s="40">
        <v>0</v>
      </c>
      <c r="G364" s="40">
        <v>0</v>
      </c>
      <c r="H364" s="40">
        <v>0</v>
      </c>
      <c r="I364" s="46">
        <f>F364</f>
        <v>0</v>
      </c>
      <c r="J364" s="40">
        <f>D364-I364</f>
        <v>216518</v>
      </c>
      <c r="K364" s="40">
        <f>E364-I364</f>
        <v>216518</v>
      </c>
    </row>
    <row r="365" spans="1:11" ht="47.25" customHeight="1">
      <c r="A365" s="58" t="s">
        <v>196</v>
      </c>
      <c r="B365" s="53"/>
      <c r="C365" s="39" t="s">
        <v>529</v>
      </c>
      <c r="D365" s="46">
        <f>E365</f>
        <v>65388</v>
      </c>
      <c r="E365" s="40">
        <v>65388</v>
      </c>
      <c r="F365" s="40">
        <v>0</v>
      </c>
      <c r="G365" s="40">
        <v>0</v>
      </c>
      <c r="H365" s="40">
        <v>0</v>
      </c>
      <c r="I365" s="46">
        <f>F365</f>
        <v>0</v>
      </c>
      <c r="J365" s="40">
        <f>D365-I365</f>
        <v>65388</v>
      </c>
      <c r="K365" s="40">
        <f>E365-I365</f>
        <v>65388</v>
      </c>
    </row>
    <row r="366" spans="1:11" ht="22.5">
      <c r="A366" s="58" t="s">
        <v>231</v>
      </c>
      <c r="B366" s="53"/>
      <c r="C366" s="39" t="s">
        <v>530</v>
      </c>
      <c r="D366" s="46">
        <f>D367</f>
        <v>9000</v>
      </c>
      <c r="E366" s="40">
        <f aca="true" t="shared" si="165" ref="E366:H367">E367</f>
        <v>9000</v>
      </c>
      <c r="F366" s="40">
        <f t="shared" si="165"/>
        <v>0</v>
      </c>
      <c r="G366" s="40">
        <f t="shared" si="165"/>
        <v>0</v>
      </c>
      <c r="H366" s="40">
        <f t="shared" si="165"/>
        <v>0</v>
      </c>
      <c r="I366" s="46">
        <f>I367</f>
        <v>0</v>
      </c>
      <c r="J366" s="40">
        <f>J367</f>
        <v>9000</v>
      </c>
      <c r="K366" s="40">
        <f>K367</f>
        <v>9000</v>
      </c>
    </row>
    <row r="367" spans="1:11" ht="22.5">
      <c r="A367" s="58" t="s">
        <v>231</v>
      </c>
      <c r="B367" s="53"/>
      <c r="C367" s="39" t="s">
        <v>531</v>
      </c>
      <c r="D367" s="46">
        <f>D368</f>
        <v>9000</v>
      </c>
      <c r="E367" s="40">
        <f>E368</f>
        <v>9000</v>
      </c>
      <c r="F367" s="40">
        <f>F368</f>
        <v>0</v>
      </c>
      <c r="G367" s="40">
        <f t="shared" si="165"/>
        <v>0</v>
      </c>
      <c r="H367" s="40">
        <f t="shared" si="165"/>
        <v>0</v>
      </c>
      <c r="I367" s="46">
        <f>I368</f>
        <v>0</v>
      </c>
      <c r="J367" s="40">
        <f>D367-I367</f>
        <v>9000</v>
      </c>
      <c r="K367" s="40">
        <f>E367-I367</f>
        <v>9000</v>
      </c>
    </row>
    <row r="368" spans="1:11" ht="24.75" customHeight="1">
      <c r="A368" s="58" t="s">
        <v>180</v>
      </c>
      <c r="B368" s="53"/>
      <c r="C368" s="39" t="s">
        <v>532</v>
      </c>
      <c r="D368" s="46">
        <f>E368</f>
        <v>9000</v>
      </c>
      <c r="E368" s="40">
        <v>9000</v>
      </c>
      <c r="F368" s="40">
        <v>0</v>
      </c>
      <c r="G368" s="40">
        <v>0</v>
      </c>
      <c r="H368" s="40">
        <v>0</v>
      </c>
      <c r="I368" s="46">
        <f>F368</f>
        <v>0</v>
      </c>
      <c r="J368" s="40">
        <f>D368-I368</f>
        <v>9000</v>
      </c>
      <c r="K368" s="40">
        <f>E368-I368</f>
        <v>9000</v>
      </c>
    </row>
    <row r="369" spans="1:11" ht="6.75" customHeight="1">
      <c r="A369" s="58"/>
      <c r="B369" s="52"/>
      <c r="C369" s="39"/>
      <c r="D369" s="46"/>
      <c r="E369" s="40"/>
      <c r="F369" s="40"/>
      <c r="G369" s="40"/>
      <c r="H369" s="40"/>
      <c r="I369" s="46"/>
      <c r="J369" s="40"/>
      <c r="K369" s="40"/>
    </row>
    <row r="370" spans="1:11" ht="12.75">
      <c r="A370" s="126" t="s">
        <v>241</v>
      </c>
      <c r="B370" s="136"/>
      <c r="C370" s="123" t="s">
        <v>204</v>
      </c>
      <c r="D370" s="46">
        <f aca="true" t="shared" si="166" ref="D370:K370">D371+D376</f>
        <v>43901094</v>
      </c>
      <c r="E370" s="46">
        <f t="shared" si="166"/>
        <v>43901094</v>
      </c>
      <c r="F370" s="46">
        <f t="shared" si="166"/>
        <v>0</v>
      </c>
      <c r="G370" s="46">
        <f t="shared" si="166"/>
        <v>0</v>
      </c>
      <c r="H370" s="46">
        <f t="shared" si="166"/>
        <v>0</v>
      </c>
      <c r="I370" s="46">
        <f t="shared" si="166"/>
        <v>0</v>
      </c>
      <c r="J370" s="46">
        <f t="shared" si="166"/>
        <v>43901094</v>
      </c>
      <c r="K370" s="46">
        <f t="shared" si="166"/>
        <v>43901094</v>
      </c>
    </row>
    <row r="371" spans="1:11" ht="12.75" customHeight="1">
      <c r="A371" s="127" t="s">
        <v>214</v>
      </c>
      <c r="B371" s="128"/>
      <c r="C371" s="123" t="s">
        <v>208</v>
      </c>
      <c r="D371" s="46">
        <f>D372+D373+D374+D375</f>
        <v>7319224</v>
      </c>
      <c r="E371" s="46">
        <f>E372+E373+E374+E375</f>
        <v>7319224</v>
      </c>
      <c r="F371" s="46">
        <f aca="true" t="shared" si="167" ref="F371:K371">F372+F373+F374+F375</f>
        <v>0</v>
      </c>
      <c r="G371" s="46">
        <f t="shared" si="167"/>
        <v>0</v>
      </c>
      <c r="H371" s="46">
        <f t="shared" si="167"/>
        <v>0</v>
      </c>
      <c r="I371" s="46">
        <f t="shared" si="167"/>
        <v>0</v>
      </c>
      <c r="J371" s="46">
        <f t="shared" si="167"/>
        <v>7319224</v>
      </c>
      <c r="K371" s="46">
        <f t="shared" si="167"/>
        <v>7319224</v>
      </c>
    </row>
    <row r="372" spans="1:11" ht="23.25" customHeight="1">
      <c r="A372" s="127" t="s">
        <v>209</v>
      </c>
      <c r="B372" s="128"/>
      <c r="C372" s="123" t="s">
        <v>215</v>
      </c>
      <c r="D372" s="46">
        <f>D438</f>
        <v>265300</v>
      </c>
      <c r="E372" s="46">
        <f>E438</f>
        <v>265300</v>
      </c>
      <c r="F372" s="46">
        <f aca="true" t="shared" si="168" ref="F372:K372">F438</f>
        <v>0</v>
      </c>
      <c r="G372" s="46">
        <f>G438</f>
        <v>0</v>
      </c>
      <c r="H372" s="46">
        <f>H438</f>
        <v>0</v>
      </c>
      <c r="I372" s="46">
        <f>I438</f>
        <v>0</v>
      </c>
      <c r="J372" s="46">
        <f t="shared" si="168"/>
        <v>265300</v>
      </c>
      <c r="K372" s="46">
        <f t="shared" si="168"/>
        <v>265300</v>
      </c>
    </row>
    <row r="373" spans="1:11" ht="33.75" customHeight="1">
      <c r="A373" s="127" t="s">
        <v>202</v>
      </c>
      <c r="B373" s="128"/>
      <c r="C373" s="123" t="s">
        <v>207</v>
      </c>
      <c r="D373" s="46">
        <f aca="true" t="shared" si="169" ref="D373:K373">D383</f>
        <v>7053924</v>
      </c>
      <c r="E373" s="46">
        <f>E383</f>
        <v>7053924</v>
      </c>
      <c r="F373" s="46">
        <f t="shared" si="169"/>
        <v>0</v>
      </c>
      <c r="G373" s="46">
        <f t="shared" si="169"/>
        <v>0</v>
      </c>
      <c r="H373" s="46">
        <f t="shared" si="169"/>
        <v>0</v>
      </c>
      <c r="I373" s="46">
        <f t="shared" si="169"/>
        <v>0</v>
      </c>
      <c r="J373" s="46">
        <f t="shared" si="169"/>
        <v>7053924</v>
      </c>
      <c r="K373" s="46">
        <f t="shared" si="169"/>
        <v>7053924</v>
      </c>
    </row>
    <row r="374" spans="1:11" ht="31.5" hidden="1">
      <c r="A374" s="127" t="s">
        <v>202</v>
      </c>
      <c r="B374" s="128"/>
      <c r="C374" s="123" t="s">
        <v>374</v>
      </c>
      <c r="D374" s="46">
        <f>D384</f>
        <v>0</v>
      </c>
      <c r="E374" s="46">
        <f aca="true" t="shared" si="170" ref="E374:K375">E384</f>
        <v>0</v>
      </c>
      <c r="F374" s="46">
        <f t="shared" si="170"/>
        <v>0</v>
      </c>
      <c r="G374" s="46">
        <f t="shared" si="170"/>
        <v>0</v>
      </c>
      <c r="H374" s="46">
        <f t="shared" si="170"/>
        <v>0</v>
      </c>
      <c r="I374" s="46">
        <f t="shared" si="170"/>
        <v>0</v>
      </c>
      <c r="J374" s="46">
        <f t="shared" si="170"/>
        <v>0</v>
      </c>
      <c r="K374" s="46">
        <f t="shared" si="170"/>
        <v>0</v>
      </c>
    </row>
    <row r="375" spans="1:11" ht="12.75" hidden="1">
      <c r="A375" s="127" t="s">
        <v>376</v>
      </c>
      <c r="B375" s="128"/>
      <c r="C375" s="123" t="s">
        <v>378</v>
      </c>
      <c r="D375" s="46">
        <f>D385</f>
        <v>0</v>
      </c>
      <c r="E375" s="46">
        <f>E385</f>
        <v>0</v>
      </c>
      <c r="F375" s="46">
        <f t="shared" si="170"/>
        <v>0</v>
      </c>
      <c r="G375" s="46">
        <f t="shared" si="170"/>
        <v>0</v>
      </c>
      <c r="H375" s="46">
        <f t="shared" si="170"/>
        <v>0</v>
      </c>
      <c r="I375" s="46">
        <f t="shared" si="170"/>
        <v>0</v>
      </c>
      <c r="J375" s="46">
        <f t="shared" si="170"/>
        <v>0</v>
      </c>
      <c r="K375" s="46">
        <f t="shared" si="170"/>
        <v>0</v>
      </c>
    </row>
    <row r="376" spans="1:11" ht="21" customHeight="1">
      <c r="A376" s="127" t="s">
        <v>218</v>
      </c>
      <c r="B376" s="139"/>
      <c r="C376" s="123" t="s">
        <v>206</v>
      </c>
      <c r="D376" s="46">
        <f>E376</f>
        <v>36581870</v>
      </c>
      <c r="E376" s="46">
        <f>E377+E379</f>
        <v>36581870</v>
      </c>
      <c r="F376" s="46">
        <f aca="true" t="shared" si="171" ref="F376:K376">F377+F379</f>
        <v>0</v>
      </c>
      <c r="G376" s="46">
        <f t="shared" si="171"/>
        <v>0</v>
      </c>
      <c r="H376" s="46">
        <f t="shared" si="171"/>
        <v>0</v>
      </c>
      <c r="I376" s="46">
        <f t="shared" si="171"/>
        <v>0</v>
      </c>
      <c r="J376" s="46">
        <f t="shared" si="171"/>
        <v>36581870</v>
      </c>
      <c r="K376" s="46">
        <f t="shared" si="171"/>
        <v>36581870</v>
      </c>
    </row>
    <row r="377" spans="1:11" ht="12" customHeight="1">
      <c r="A377" s="127" t="s">
        <v>401</v>
      </c>
      <c r="B377" s="139"/>
      <c r="C377" s="123" t="s">
        <v>560</v>
      </c>
      <c r="D377" s="46">
        <f>D387+D434</f>
        <v>35938999.96</v>
      </c>
      <c r="E377" s="46">
        <f>E387+E434</f>
        <v>35938999.96</v>
      </c>
      <c r="F377" s="46">
        <f aca="true" t="shared" si="172" ref="F377:K377">F387+F434</f>
        <v>0</v>
      </c>
      <c r="G377" s="46">
        <f t="shared" si="172"/>
        <v>0</v>
      </c>
      <c r="H377" s="46">
        <f t="shared" si="172"/>
        <v>0</v>
      </c>
      <c r="I377" s="46">
        <f t="shared" si="172"/>
        <v>0</v>
      </c>
      <c r="J377" s="46">
        <f t="shared" si="172"/>
        <v>35938999.96</v>
      </c>
      <c r="K377" s="46">
        <f t="shared" si="172"/>
        <v>35938999.96</v>
      </c>
    </row>
    <row r="378" spans="1:11" ht="31.5" customHeight="1" hidden="1">
      <c r="A378" s="127" t="s">
        <v>179</v>
      </c>
      <c r="B378" s="139"/>
      <c r="C378" s="123" t="s">
        <v>205</v>
      </c>
      <c r="D378" s="46" t="e">
        <f>#REF!</f>
        <v>#REF!</v>
      </c>
      <c r="E378" s="46" t="e">
        <f>#REF!</f>
        <v>#REF!</v>
      </c>
      <c r="F378" s="46" t="e">
        <f>#REF!</f>
        <v>#REF!</v>
      </c>
      <c r="G378" s="46" t="e">
        <f>#REF!</f>
        <v>#REF!</v>
      </c>
      <c r="H378" s="46" t="e">
        <f>#REF!</f>
        <v>#REF!</v>
      </c>
      <c r="I378" s="46" t="e">
        <f>#REF!</f>
        <v>#REF!</v>
      </c>
      <c r="J378" s="46" t="e">
        <f>#REF!</f>
        <v>#REF!</v>
      </c>
      <c r="K378" s="46" t="e">
        <f>#REF!</f>
        <v>#REF!</v>
      </c>
    </row>
    <row r="379" spans="1:11" ht="31.5">
      <c r="A379" s="127" t="s">
        <v>406</v>
      </c>
      <c r="B379" s="128"/>
      <c r="C379" s="123" t="s">
        <v>559</v>
      </c>
      <c r="D379" s="46">
        <f>E379</f>
        <v>642870.04</v>
      </c>
      <c r="E379" s="46">
        <f>E388</f>
        <v>642870.04</v>
      </c>
      <c r="F379" s="46">
        <f aca="true" t="shared" si="173" ref="F379:K379">F388</f>
        <v>0</v>
      </c>
      <c r="G379" s="46">
        <f t="shared" si="173"/>
        <v>0</v>
      </c>
      <c r="H379" s="46">
        <f t="shared" si="173"/>
        <v>0</v>
      </c>
      <c r="I379" s="46">
        <f t="shared" si="173"/>
        <v>0</v>
      </c>
      <c r="J379" s="46">
        <f t="shared" si="173"/>
        <v>642870.04</v>
      </c>
      <c r="K379" s="46">
        <f t="shared" si="173"/>
        <v>642870.04</v>
      </c>
    </row>
    <row r="380" spans="1:11" ht="9" customHeight="1">
      <c r="A380" s="58"/>
      <c r="B380" s="52"/>
      <c r="C380" s="39"/>
      <c r="D380" s="46"/>
      <c r="E380" s="40"/>
      <c r="F380" s="40"/>
      <c r="G380" s="40"/>
      <c r="H380" s="40"/>
      <c r="I380" s="46"/>
      <c r="J380" s="40"/>
      <c r="K380" s="40"/>
    </row>
    <row r="381" spans="1:11" ht="15" customHeight="1">
      <c r="A381" s="126" t="s">
        <v>242</v>
      </c>
      <c r="B381" s="136"/>
      <c r="C381" s="123" t="s">
        <v>212</v>
      </c>
      <c r="D381" s="46">
        <f aca="true" t="shared" si="174" ref="D381:K381">D382+D386</f>
        <v>40717100</v>
      </c>
      <c r="E381" s="46">
        <f t="shared" si="174"/>
        <v>40717100</v>
      </c>
      <c r="F381" s="46">
        <f t="shared" si="174"/>
        <v>0</v>
      </c>
      <c r="G381" s="46">
        <f t="shared" si="174"/>
        <v>0</v>
      </c>
      <c r="H381" s="46">
        <f t="shared" si="174"/>
        <v>0</v>
      </c>
      <c r="I381" s="46">
        <f t="shared" si="174"/>
        <v>0</v>
      </c>
      <c r="J381" s="46">
        <f t="shared" si="174"/>
        <v>40717100</v>
      </c>
      <c r="K381" s="46">
        <f t="shared" si="174"/>
        <v>40717100</v>
      </c>
    </row>
    <row r="382" spans="1:11" ht="24" customHeight="1">
      <c r="A382" s="127" t="s">
        <v>214</v>
      </c>
      <c r="B382" s="128"/>
      <c r="C382" s="123" t="s">
        <v>213</v>
      </c>
      <c r="D382" s="46">
        <f>D383+D384+D385</f>
        <v>7053924</v>
      </c>
      <c r="E382" s="46">
        <f>E383+E384+E385</f>
        <v>7053924</v>
      </c>
      <c r="F382" s="46">
        <f aca="true" t="shared" si="175" ref="F382:K382">F383+F384+F385</f>
        <v>0</v>
      </c>
      <c r="G382" s="46">
        <f t="shared" si="175"/>
        <v>0</v>
      </c>
      <c r="H382" s="46">
        <f t="shared" si="175"/>
        <v>0</v>
      </c>
      <c r="I382" s="46">
        <f t="shared" si="175"/>
        <v>0</v>
      </c>
      <c r="J382" s="46">
        <f t="shared" si="175"/>
        <v>7053924</v>
      </c>
      <c r="K382" s="46">
        <f t="shared" si="175"/>
        <v>7053924</v>
      </c>
    </row>
    <row r="383" spans="1:11" ht="34.5" customHeight="1">
      <c r="A383" s="127" t="s">
        <v>202</v>
      </c>
      <c r="B383" s="128"/>
      <c r="C383" s="123" t="s">
        <v>211</v>
      </c>
      <c r="D383" s="46">
        <f aca="true" t="shared" si="176" ref="D383:K383">D392+D408+D412</f>
        <v>7053924</v>
      </c>
      <c r="E383" s="46">
        <f>E392+E408+E412</f>
        <v>7053924</v>
      </c>
      <c r="F383" s="46">
        <f t="shared" si="176"/>
        <v>0</v>
      </c>
      <c r="G383" s="46">
        <f t="shared" si="176"/>
        <v>0</v>
      </c>
      <c r="H383" s="46">
        <f t="shared" si="176"/>
        <v>0</v>
      </c>
      <c r="I383" s="46">
        <f t="shared" si="176"/>
        <v>0</v>
      </c>
      <c r="J383" s="46">
        <f t="shared" si="176"/>
        <v>7053924</v>
      </c>
      <c r="K383" s="46">
        <f t="shared" si="176"/>
        <v>7053924</v>
      </c>
    </row>
    <row r="384" spans="1:11" ht="34.5" customHeight="1" hidden="1">
      <c r="A384" s="127" t="s">
        <v>202</v>
      </c>
      <c r="B384" s="128"/>
      <c r="C384" s="123" t="s">
        <v>373</v>
      </c>
      <c r="D384" s="46">
        <f>D424</f>
        <v>0</v>
      </c>
      <c r="E384" s="46">
        <f>E424</f>
        <v>0</v>
      </c>
      <c r="F384" s="46">
        <f aca="true" t="shared" si="177" ref="F384:K384">F424</f>
        <v>0</v>
      </c>
      <c r="G384" s="46">
        <f t="shared" si="177"/>
        <v>0</v>
      </c>
      <c r="H384" s="46">
        <f t="shared" si="177"/>
        <v>0</v>
      </c>
      <c r="I384" s="46">
        <f t="shared" si="177"/>
        <v>0</v>
      </c>
      <c r="J384" s="46">
        <f t="shared" si="177"/>
        <v>0</v>
      </c>
      <c r="K384" s="46">
        <f t="shared" si="177"/>
        <v>0</v>
      </c>
    </row>
    <row r="385" spans="1:11" ht="15" customHeight="1" hidden="1">
      <c r="A385" s="127" t="s">
        <v>376</v>
      </c>
      <c r="B385" s="128"/>
      <c r="C385" s="123" t="s">
        <v>377</v>
      </c>
      <c r="D385" s="46">
        <f>D428</f>
        <v>0</v>
      </c>
      <c r="E385" s="46">
        <f>E428</f>
        <v>0</v>
      </c>
      <c r="F385" s="46">
        <f aca="true" t="shared" si="178" ref="F385:K385">F428</f>
        <v>0</v>
      </c>
      <c r="G385" s="46">
        <f t="shared" si="178"/>
        <v>0</v>
      </c>
      <c r="H385" s="46">
        <f t="shared" si="178"/>
        <v>0</v>
      </c>
      <c r="I385" s="46">
        <f t="shared" si="178"/>
        <v>0</v>
      </c>
      <c r="J385" s="46">
        <f t="shared" si="178"/>
        <v>0</v>
      </c>
      <c r="K385" s="46">
        <f t="shared" si="178"/>
        <v>0</v>
      </c>
    </row>
    <row r="386" spans="1:11" ht="31.5" customHeight="1">
      <c r="A386" s="127" t="s">
        <v>218</v>
      </c>
      <c r="B386" s="128"/>
      <c r="C386" s="123" t="s">
        <v>203</v>
      </c>
      <c r="D386" s="46">
        <f>E386</f>
        <v>33663176</v>
      </c>
      <c r="E386" s="46">
        <f>E387+E388</f>
        <v>33663176</v>
      </c>
      <c r="F386" s="46">
        <f aca="true" t="shared" si="179" ref="F386:K386">F387+F388</f>
        <v>0</v>
      </c>
      <c r="G386" s="46">
        <f t="shared" si="179"/>
        <v>0</v>
      </c>
      <c r="H386" s="46">
        <f t="shared" si="179"/>
        <v>0</v>
      </c>
      <c r="I386" s="46">
        <f t="shared" si="179"/>
        <v>0</v>
      </c>
      <c r="J386" s="46">
        <f t="shared" si="179"/>
        <v>33663176</v>
      </c>
      <c r="K386" s="46">
        <f t="shared" si="179"/>
        <v>33663176</v>
      </c>
    </row>
    <row r="387" spans="1:11" ht="13.5" customHeight="1">
      <c r="A387" s="127" t="s">
        <v>401</v>
      </c>
      <c r="B387" s="139"/>
      <c r="C387" s="123" t="s">
        <v>558</v>
      </c>
      <c r="D387" s="46">
        <f aca="true" t="shared" si="180" ref="D387:K387">D398+D406+D414+D419+D394</f>
        <v>33020305.96</v>
      </c>
      <c r="E387" s="46">
        <f t="shared" si="180"/>
        <v>33020305.96</v>
      </c>
      <c r="F387" s="46">
        <f t="shared" si="180"/>
        <v>0</v>
      </c>
      <c r="G387" s="46">
        <f t="shared" si="180"/>
        <v>0</v>
      </c>
      <c r="H387" s="46">
        <f t="shared" si="180"/>
        <v>0</v>
      </c>
      <c r="I387" s="46">
        <f t="shared" si="180"/>
        <v>0</v>
      </c>
      <c r="J387" s="46">
        <f t="shared" si="180"/>
        <v>33020305.96</v>
      </c>
      <c r="K387" s="46">
        <f t="shared" si="180"/>
        <v>33020305.96</v>
      </c>
    </row>
    <row r="388" spans="1:11" ht="31.5">
      <c r="A388" s="127" t="s">
        <v>406</v>
      </c>
      <c r="B388" s="139"/>
      <c r="C388" s="123" t="s">
        <v>557</v>
      </c>
      <c r="D388" s="46">
        <f>E388</f>
        <v>642870.04</v>
      </c>
      <c r="E388" s="46">
        <f aca="true" t="shared" si="181" ref="E388:K388">E420+E415</f>
        <v>642870.04</v>
      </c>
      <c r="F388" s="46">
        <f t="shared" si="181"/>
        <v>0</v>
      </c>
      <c r="G388" s="46">
        <f t="shared" si="181"/>
        <v>0</v>
      </c>
      <c r="H388" s="46">
        <f t="shared" si="181"/>
        <v>0</v>
      </c>
      <c r="I388" s="46">
        <f t="shared" si="181"/>
        <v>0</v>
      </c>
      <c r="J388" s="46">
        <f t="shared" si="181"/>
        <v>642870.04</v>
      </c>
      <c r="K388" s="46">
        <f t="shared" si="181"/>
        <v>642870.04</v>
      </c>
    </row>
    <row r="389" spans="1:11" ht="14.25" customHeight="1">
      <c r="A389" s="58"/>
      <c r="B389" s="53"/>
      <c r="C389" s="39"/>
      <c r="D389" s="46"/>
      <c r="E389" s="40"/>
      <c r="F389" s="40"/>
      <c r="G389" s="40"/>
      <c r="H389" s="40"/>
      <c r="I389" s="46"/>
      <c r="J389" s="40"/>
      <c r="K389" s="40"/>
    </row>
    <row r="390" spans="1:11" ht="21">
      <c r="A390" s="127" t="s">
        <v>324</v>
      </c>
      <c r="B390" s="136"/>
      <c r="C390" s="39" t="s">
        <v>534</v>
      </c>
      <c r="D390" s="46">
        <f aca="true" t="shared" si="182" ref="D390:K390">D391+D393</f>
        <v>583600</v>
      </c>
      <c r="E390" s="40">
        <f t="shared" si="182"/>
        <v>583600</v>
      </c>
      <c r="F390" s="40">
        <f t="shared" si="182"/>
        <v>0</v>
      </c>
      <c r="G390" s="40">
        <f t="shared" si="182"/>
        <v>0</v>
      </c>
      <c r="H390" s="40">
        <f t="shared" si="182"/>
        <v>0</v>
      </c>
      <c r="I390" s="46">
        <f t="shared" si="182"/>
        <v>0</v>
      </c>
      <c r="J390" s="40">
        <f t="shared" si="182"/>
        <v>583600</v>
      </c>
      <c r="K390" s="40">
        <f t="shared" si="182"/>
        <v>583600</v>
      </c>
    </row>
    <row r="391" spans="1:11" ht="12.75">
      <c r="A391" s="58" t="s">
        <v>210</v>
      </c>
      <c r="B391" s="52"/>
      <c r="C391" s="39" t="s">
        <v>533</v>
      </c>
      <c r="D391" s="46">
        <f aca="true" t="shared" si="183" ref="D391:K391">D392</f>
        <v>583600</v>
      </c>
      <c r="E391" s="40">
        <f t="shared" si="183"/>
        <v>583600</v>
      </c>
      <c r="F391" s="40">
        <f t="shared" si="183"/>
        <v>0</v>
      </c>
      <c r="G391" s="40">
        <f t="shared" si="183"/>
        <v>0</v>
      </c>
      <c r="H391" s="40">
        <f t="shared" si="183"/>
        <v>0</v>
      </c>
      <c r="I391" s="46">
        <f t="shared" si="183"/>
        <v>0</v>
      </c>
      <c r="J391" s="40">
        <f t="shared" si="183"/>
        <v>583600</v>
      </c>
      <c r="K391" s="40">
        <f t="shared" si="183"/>
        <v>583600</v>
      </c>
    </row>
    <row r="392" spans="1:11" ht="33.75">
      <c r="A392" s="58" t="s">
        <v>202</v>
      </c>
      <c r="B392" s="52"/>
      <c r="C392" s="55" t="s">
        <v>535</v>
      </c>
      <c r="D392" s="113">
        <f>E392</f>
        <v>583600</v>
      </c>
      <c r="E392" s="56">
        <v>583600</v>
      </c>
      <c r="F392" s="56">
        <v>0</v>
      </c>
      <c r="G392" s="56">
        <v>0</v>
      </c>
      <c r="H392" s="56">
        <v>0</v>
      </c>
      <c r="I392" s="113">
        <f>F392</f>
        <v>0</v>
      </c>
      <c r="J392" s="56">
        <f>D392-I392</f>
        <v>583600</v>
      </c>
      <c r="K392" s="56">
        <f>E392-I392</f>
        <v>583600</v>
      </c>
    </row>
    <row r="393" spans="1:11" ht="22.5" hidden="1">
      <c r="A393" s="58" t="s">
        <v>218</v>
      </c>
      <c r="B393" s="52"/>
      <c r="C393" s="39" t="s">
        <v>342</v>
      </c>
      <c r="D393" s="46">
        <f>E393</f>
        <v>0</v>
      </c>
      <c r="E393" s="40">
        <f>E394</f>
        <v>0</v>
      </c>
      <c r="F393" s="40">
        <f aca="true" t="shared" si="184" ref="F393:K393">F394</f>
        <v>0</v>
      </c>
      <c r="G393" s="40">
        <f t="shared" si="184"/>
        <v>0</v>
      </c>
      <c r="H393" s="40">
        <f t="shared" si="184"/>
        <v>0</v>
      </c>
      <c r="I393" s="40">
        <f t="shared" si="184"/>
        <v>0</v>
      </c>
      <c r="J393" s="40">
        <f t="shared" si="184"/>
        <v>0</v>
      </c>
      <c r="K393" s="40">
        <f t="shared" si="184"/>
        <v>0</v>
      </c>
    </row>
    <row r="394" spans="1:11" ht="12.75" hidden="1">
      <c r="A394" s="58" t="s">
        <v>177</v>
      </c>
      <c r="B394" s="52"/>
      <c r="C394" s="39" t="s">
        <v>341</v>
      </c>
      <c r="D394" s="46">
        <f>E394</f>
        <v>0</v>
      </c>
      <c r="E394" s="40"/>
      <c r="F394" s="40"/>
      <c r="G394" s="40">
        <v>0</v>
      </c>
      <c r="H394" s="40">
        <v>0</v>
      </c>
      <c r="I394" s="46">
        <f>H394</f>
        <v>0</v>
      </c>
      <c r="J394" s="40">
        <f>D394-I394</f>
        <v>0</v>
      </c>
      <c r="K394" s="40">
        <f>E394-I394</f>
        <v>0</v>
      </c>
    </row>
    <row r="395" spans="1:11" ht="12.75" hidden="1">
      <c r="A395" s="58"/>
      <c r="B395" s="52"/>
      <c r="C395" s="39"/>
      <c r="D395" s="46"/>
      <c r="E395" s="40"/>
      <c r="F395" s="40"/>
      <c r="G395" s="40"/>
      <c r="H395" s="40"/>
      <c r="I395" s="46"/>
      <c r="J395" s="40"/>
      <c r="K395" s="40"/>
    </row>
    <row r="396" spans="1:11" ht="52.5" hidden="1">
      <c r="A396" s="127" t="s">
        <v>278</v>
      </c>
      <c r="B396" s="136"/>
      <c r="C396" s="39" t="s">
        <v>272</v>
      </c>
      <c r="D396" s="46">
        <f aca="true" t="shared" si="185" ref="D396:K397">D397</f>
        <v>0</v>
      </c>
      <c r="E396" s="40">
        <f t="shared" si="185"/>
        <v>0</v>
      </c>
      <c r="F396" s="40">
        <f t="shared" si="185"/>
        <v>0</v>
      </c>
      <c r="G396" s="40">
        <f t="shared" si="185"/>
        <v>0</v>
      </c>
      <c r="H396" s="40">
        <f t="shared" si="185"/>
        <v>0</v>
      </c>
      <c r="I396" s="46">
        <f t="shared" si="185"/>
        <v>0</v>
      </c>
      <c r="J396" s="40">
        <f t="shared" si="185"/>
        <v>0</v>
      </c>
      <c r="K396" s="40">
        <f t="shared" si="185"/>
        <v>0</v>
      </c>
    </row>
    <row r="397" spans="1:11" ht="22.5" hidden="1">
      <c r="A397" s="58" t="s">
        <v>218</v>
      </c>
      <c r="B397" s="52"/>
      <c r="C397" s="39" t="s">
        <v>271</v>
      </c>
      <c r="D397" s="46">
        <f>E397</f>
        <v>0</v>
      </c>
      <c r="E397" s="40">
        <f t="shared" si="185"/>
        <v>0</v>
      </c>
      <c r="F397" s="40">
        <f t="shared" si="185"/>
        <v>0</v>
      </c>
      <c r="G397" s="40">
        <f t="shared" si="185"/>
        <v>0</v>
      </c>
      <c r="H397" s="40">
        <f t="shared" si="185"/>
        <v>0</v>
      </c>
      <c r="I397" s="46">
        <f t="shared" si="185"/>
        <v>0</v>
      </c>
      <c r="J397" s="40">
        <f t="shared" si="185"/>
        <v>0</v>
      </c>
      <c r="K397" s="40">
        <f t="shared" si="185"/>
        <v>0</v>
      </c>
    </row>
    <row r="398" spans="1:11" ht="12.75" hidden="1">
      <c r="A398" s="58" t="s">
        <v>177</v>
      </c>
      <c r="B398" s="52"/>
      <c r="C398" s="39" t="s">
        <v>270</v>
      </c>
      <c r="D398" s="46">
        <f>E398</f>
        <v>0</v>
      </c>
      <c r="E398" s="40">
        <v>0</v>
      </c>
      <c r="F398" s="40">
        <v>0</v>
      </c>
      <c r="G398" s="40">
        <v>0</v>
      </c>
      <c r="H398" s="40">
        <v>0</v>
      </c>
      <c r="I398" s="46">
        <f>F398</f>
        <v>0</v>
      </c>
      <c r="J398" s="40">
        <f>D398-I398</f>
        <v>0</v>
      </c>
      <c r="K398" s="40">
        <f>E398-I398</f>
        <v>0</v>
      </c>
    </row>
    <row r="399" spans="1:11" s="44" customFormat="1" ht="12.75" hidden="1">
      <c r="A399" s="58"/>
      <c r="B399" s="52"/>
      <c r="C399" s="39"/>
      <c r="D399" s="46"/>
      <c r="E399" s="40"/>
      <c r="F399" s="40"/>
      <c r="G399" s="40"/>
      <c r="H399" s="40"/>
      <c r="I399" s="46"/>
      <c r="J399" s="40"/>
      <c r="K399" s="40"/>
    </row>
    <row r="400" spans="1:11" ht="31.5" hidden="1">
      <c r="A400" s="134" t="s">
        <v>293</v>
      </c>
      <c r="B400" s="138"/>
      <c r="C400" s="39" t="s">
        <v>301</v>
      </c>
      <c r="D400" s="46">
        <f>D401</f>
        <v>0</v>
      </c>
      <c r="E400" s="40">
        <f>E401</f>
        <v>0</v>
      </c>
      <c r="F400" s="40">
        <f aca="true" t="shared" si="186" ref="F400:K401">F401</f>
        <v>0</v>
      </c>
      <c r="G400" s="40">
        <f t="shared" si="186"/>
        <v>0</v>
      </c>
      <c r="H400" s="40">
        <f t="shared" si="186"/>
        <v>0</v>
      </c>
      <c r="I400" s="46">
        <f t="shared" si="186"/>
        <v>0</v>
      </c>
      <c r="J400" s="40">
        <f t="shared" si="186"/>
        <v>0</v>
      </c>
      <c r="K400" s="40">
        <f t="shared" si="186"/>
        <v>0</v>
      </c>
    </row>
    <row r="401" spans="1:11" ht="16.5" customHeight="1" hidden="1">
      <c r="A401" s="58" t="s">
        <v>210</v>
      </c>
      <c r="B401" s="53"/>
      <c r="C401" s="39" t="s">
        <v>300</v>
      </c>
      <c r="D401" s="46">
        <f>D402</f>
        <v>0</v>
      </c>
      <c r="E401" s="40">
        <f>E402</f>
        <v>0</v>
      </c>
      <c r="F401" s="40">
        <f t="shared" si="186"/>
        <v>0</v>
      </c>
      <c r="G401" s="40">
        <f t="shared" si="186"/>
        <v>0</v>
      </c>
      <c r="H401" s="40">
        <f t="shared" si="186"/>
        <v>0</v>
      </c>
      <c r="I401" s="46">
        <f t="shared" si="186"/>
        <v>0</v>
      </c>
      <c r="J401" s="40">
        <f t="shared" si="186"/>
        <v>0</v>
      </c>
      <c r="K401" s="40">
        <f>K402</f>
        <v>0</v>
      </c>
    </row>
    <row r="402" spans="1:11" ht="33.75" hidden="1">
      <c r="A402" s="58" t="s">
        <v>202</v>
      </c>
      <c r="B402" s="53"/>
      <c r="C402" s="39" t="s">
        <v>308</v>
      </c>
      <c r="D402" s="46">
        <f>E402</f>
        <v>0</v>
      </c>
      <c r="E402" s="40">
        <v>0</v>
      </c>
      <c r="F402" s="40">
        <v>0</v>
      </c>
      <c r="G402" s="40">
        <v>0</v>
      </c>
      <c r="H402" s="40">
        <v>0</v>
      </c>
      <c r="I402" s="46">
        <f>F402</f>
        <v>0</v>
      </c>
      <c r="J402" s="40">
        <f>D402-I402</f>
        <v>0</v>
      </c>
      <c r="K402" s="40">
        <f>E402-I402</f>
        <v>0</v>
      </c>
    </row>
    <row r="403" spans="1:11" ht="12.75">
      <c r="A403" s="58"/>
      <c r="B403" s="52"/>
      <c r="C403" s="39"/>
      <c r="D403" s="46"/>
      <c r="E403" s="40"/>
      <c r="F403" s="40"/>
      <c r="G403" s="40"/>
      <c r="H403" s="40"/>
      <c r="I403" s="46"/>
      <c r="J403" s="40"/>
      <c r="K403" s="40"/>
    </row>
    <row r="404" spans="1:11" ht="63" customHeight="1">
      <c r="A404" s="127" t="s">
        <v>109</v>
      </c>
      <c r="B404" s="136"/>
      <c r="C404" s="125" t="s">
        <v>536</v>
      </c>
      <c r="D404" s="113">
        <f aca="true" t="shared" si="187" ref="D404:K404">D405+D407</f>
        <v>8873200</v>
      </c>
      <c r="E404" s="113">
        <f t="shared" si="187"/>
        <v>8873200</v>
      </c>
      <c r="F404" s="113">
        <f t="shared" si="187"/>
        <v>0</v>
      </c>
      <c r="G404" s="113">
        <f t="shared" si="187"/>
        <v>0</v>
      </c>
      <c r="H404" s="113">
        <f t="shared" si="187"/>
        <v>0</v>
      </c>
      <c r="I404" s="113">
        <f t="shared" si="187"/>
        <v>0</v>
      </c>
      <c r="J404" s="113">
        <f t="shared" si="187"/>
        <v>8873200</v>
      </c>
      <c r="K404" s="113">
        <f t="shared" si="187"/>
        <v>8873200</v>
      </c>
    </row>
    <row r="405" spans="1:11" ht="24" customHeight="1">
      <c r="A405" s="58" t="s">
        <v>218</v>
      </c>
      <c r="B405" s="52"/>
      <c r="C405" s="39" t="s">
        <v>537</v>
      </c>
      <c r="D405" s="46">
        <f>E405</f>
        <v>5673200</v>
      </c>
      <c r="E405" s="40">
        <f>E406</f>
        <v>5673200</v>
      </c>
      <c r="F405" s="40">
        <f>F406</f>
        <v>0</v>
      </c>
      <c r="G405" s="40">
        <v>0</v>
      </c>
      <c r="H405" s="40">
        <v>0</v>
      </c>
      <c r="I405" s="46">
        <f>I406</f>
        <v>0</v>
      </c>
      <c r="J405" s="40">
        <f>J406</f>
        <v>5673200</v>
      </c>
      <c r="K405" s="40">
        <f>K406</f>
        <v>5673200</v>
      </c>
    </row>
    <row r="406" spans="1:11" ht="18" customHeight="1">
      <c r="A406" s="58" t="s">
        <v>401</v>
      </c>
      <c r="B406" s="52"/>
      <c r="C406" s="39" t="s">
        <v>540</v>
      </c>
      <c r="D406" s="46">
        <f>E406</f>
        <v>5673200</v>
      </c>
      <c r="E406" s="40">
        <v>5673200</v>
      </c>
      <c r="F406" s="40">
        <v>0</v>
      </c>
      <c r="G406" s="40">
        <v>0</v>
      </c>
      <c r="H406" s="40">
        <v>0</v>
      </c>
      <c r="I406" s="46">
        <f>F406</f>
        <v>0</v>
      </c>
      <c r="J406" s="40">
        <f>D406-I406</f>
        <v>5673200</v>
      </c>
      <c r="K406" s="40">
        <f>E406-I406</f>
        <v>5673200</v>
      </c>
    </row>
    <row r="407" spans="1:11" ht="15" customHeight="1">
      <c r="A407" s="58" t="s">
        <v>210</v>
      </c>
      <c r="B407" s="52"/>
      <c r="C407" s="39" t="s">
        <v>538</v>
      </c>
      <c r="D407" s="46">
        <f>E407</f>
        <v>3200000</v>
      </c>
      <c r="E407" s="40">
        <f>E408</f>
        <v>3200000</v>
      </c>
      <c r="F407" s="40">
        <f>F408</f>
        <v>0</v>
      </c>
      <c r="G407" s="40">
        <v>0</v>
      </c>
      <c r="H407" s="40">
        <v>0</v>
      </c>
      <c r="I407" s="46">
        <f>F407</f>
        <v>0</v>
      </c>
      <c r="J407" s="40">
        <f>D407-I407</f>
        <v>3200000</v>
      </c>
      <c r="K407" s="40">
        <f>E407-I407</f>
        <v>3200000</v>
      </c>
    </row>
    <row r="408" spans="1:11" ht="33.75" customHeight="1">
      <c r="A408" s="58" t="s">
        <v>202</v>
      </c>
      <c r="B408" s="52"/>
      <c r="C408" s="39" t="s">
        <v>539</v>
      </c>
      <c r="D408" s="46">
        <f>E408</f>
        <v>3200000</v>
      </c>
      <c r="E408" s="40">
        <v>3200000</v>
      </c>
      <c r="F408" s="40">
        <v>0</v>
      </c>
      <c r="G408" s="40">
        <v>0</v>
      </c>
      <c r="H408" s="40">
        <v>0</v>
      </c>
      <c r="I408" s="46">
        <f>F408</f>
        <v>0</v>
      </c>
      <c r="J408" s="40">
        <f>D408-I408</f>
        <v>3200000</v>
      </c>
      <c r="K408" s="40">
        <f>E408-I408</f>
        <v>3200000</v>
      </c>
    </row>
    <row r="409" spans="1:11" ht="8.25" customHeight="1">
      <c r="A409" s="58"/>
      <c r="B409" s="52"/>
      <c r="C409" s="39"/>
      <c r="D409" s="46"/>
      <c r="E409" s="40"/>
      <c r="F409" s="40"/>
      <c r="G409" s="40"/>
      <c r="H409" s="40"/>
      <c r="I409" s="46"/>
      <c r="J409" s="40"/>
      <c r="K409" s="40"/>
    </row>
    <row r="410" spans="1:11" ht="24.75" customHeight="1">
      <c r="A410" s="127" t="s">
        <v>110</v>
      </c>
      <c r="B410" s="136"/>
      <c r="C410" s="125" t="s">
        <v>335</v>
      </c>
      <c r="D410" s="113">
        <f aca="true" t="shared" si="188" ref="D410:D415">E410</f>
        <v>17379800</v>
      </c>
      <c r="E410" s="113">
        <f>E413+E411</f>
        <v>17379800</v>
      </c>
      <c r="F410" s="113">
        <f aca="true" t="shared" si="189" ref="F410:K410">F413+F411</f>
        <v>0</v>
      </c>
      <c r="G410" s="113">
        <f t="shared" si="189"/>
        <v>0</v>
      </c>
      <c r="H410" s="113">
        <f t="shared" si="189"/>
        <v>0</v>
      </c>
      <c r="I410" s="113">
        <f t="shared" si="189"/>
        <v>0</v>
      </c>
      <c r="J410" s="113">
        <f t="shared" si="189"/>
        <v>17379800</v>
      </c>
      <c r="K410" s="113">
        <f t="shared" si="189"/>
        <v>17379800</v>
      </c>
    </row>
    <row r="411" spans="1:11" ht="15.75" customHeight="1">
      <c r="A411" s="58" t="s">
        <v>210</v>
      </c>
      <c r="B411" s="52"/>
      <c r="C411" s="39" t="s">
        <v>334</v>
      </c>
      <c r="D411" s="46">
        <f t="shared" si="188"/>
        <v>3270324</v>
      </c>
      <c r="E411" s="40">
        <f>E412</f>
        <v>3270324</v>
      </c>
      <c r="F411" s="40">
        <f aca="true" t="shared" si="190" ref="F411:K411">F412</f>
        <v>0</v>
      </c>
      <c r="G411" s="40">
        <f t="shared" si="190"/>
        <v>0</v>
      </c>
      <c r="H411" s="40">
        <f t="shared" si="190"/>
        <v>0</v>
      </c>
      <c r="I411" s="46">
        <f t="shared" si="190"/>
        <v>0</v>
      </c>
      <c r="J411" s="40">
        <f t="shared" si="190"/>
        <v>3270324</v>
      </c>
      <c r="K411" s="40">
        <f t="shared" si="190"/>
        <v>3270324</v>
      </c>
    </row>
    <row r="412" spans="1:11" ht="24.75" customHeight="1">
      <c r="A412" s="58" t="s">
        <v>202</v>
      </c>
      <c r="B412" s="52"/>
      <c r="C412" s="39" t="s">
        <v>333</v>
      </c>
      <c r="D412" s="46">
        <f t="shared" si="188"/>
        <v>3270324</v>
      </c>
      <c r="E412" s="40">
        <v>3270324</v>
      </c>
      <c r="F412" s="40">
        <v>0</v>
      </c>
      <c r="G412" s="40">
        <v>0</v>
      </c>
      <c r="H412" s="40">
        <v>0</v>
      </c>
      <c r="I412" s="46">
        <f>F412</f>
        <v>0</v>
      </c>
      <c r="J412" s="40">
        <f>D412-I412</f>
        <v>3270324</v>
      </c>
      <c r="K412" s="40">
        <f>E412-I412</f>
        <v>3270324</v>
      </c>
    </row>
    <row r="413" spans="1:11" ht="25.5" customHeight="1">
      <c r="A413" s="58" t="s">
        <v>218</v>
      </c>
      <c r="B413" s="52"/>
      <c r="C413" s="39" t="s">
        <v>342</v>
      </c>
      <c r="D413" s="46">
        <f t="shared" si="188"/>
        <v>14109476</v>
      </c>
      <c r="E413" s="40">
        <f>E414+E415</f>
        <v>14109476</v>
      </c>
      <c r="F413" s="40">
        <f aca="true" t="shared" si="191" ref="F413:K413">F414+F415</f>
        <v>0</v>
      </c>
      <c r="G413" s="40">
        <f t="shared" si="191"/>
        <v>0</v>
      </c>
      <c r="H413" s="40">
        <f t="shared" si="191"/>
        <v>0</v>
      </c>
      <c r="I413" s="46">
        <f t="shared" si="191"/>
        <v>0</v>
      </c>
      <c r="J413" s="40">
        <f t="shared" si="191"/>
        <v>14109476</v>
      </c>
      <c r="K413" s="40">
        <f t="shared" si="191"/>
        <v>14109476</v>
      </c>
    </row>
    <row r="414" spans="1:11" ht="12.75">
      <c r="A414" s="58" t="s">
        <v>401</v>
      </c>
      <c r="B414" s="52"/>
      <c r="C414" s="39" t="s">
        <v>545</v>
      </c>
      <c r="D414" s="46">
        <f t="shared" si="188"/>
        <v>13746605.96</v>
      </c>
      <c r="E414" s="40">
        <v>13746605.96</v>
      </c>
      <c r="F414" s="40">
        <v>0</v>
      </c>
      <c r="G414" s="40">
        <v>0</v>
      </c>
      <c r="H414" s="40">
        <v>0</v>
      </c>
      <c r="I414" s="46">
        <f>F414</f>
        <v>0</v>
      </c>
      <c r="J414" s="40">
        <f>D414-I414</f>
        <v>13746605.96</v>
      </c>
      <c r="K414" s="40">
        <f>E414-I414</f>
        <v>13746605.96</v>
      </c>
    </row>
    <row r="415" spans="1:11" ht="22.5">
      <c r="A415" s="58" t="s">
        <v>406</v>
      </c>
      <c r="B415" s="52"/>
      <c r="C415" s="55" t="s">
        <v>546</v>
      </c>
      <c r="D415" s="113">
        <f t="shared" si="188"/>
        <v>362870.04</v>
      </c>
      <c r="E415" s="56">
        <v>362870.04</v>
      </c>
      <c r="F415" s="56">
        <v>0</v>
      </c>
      <c r="G415" s="56">
        <v>0</v>
      </c>
      <c r="H415" s="56">
        <v>0</v>
      </c>
      <c r="I415" s="113">
        <f>F415</f>
        <v>0</v>
      </c>
      <c r="J415" s="56">
        <f>D415-I415</f>
        <v>362870.04</v>
      </c>
      <c r="K415" s="56">
        <f>E415-I415</f>
        <v>362870.04</v>
      </c>
    </row>
    <row r="416" spans="1:11" ht="12.75" customHeight="1">
      <c r="A416" s="58"/>
      <c r="B416" s="52"/>
      <c r="C416" s="39"/>
      <c r="D416" s="46"/>
      <c r="E416" s="40"/>
      <c r="F416" s="40"/>
      <c r="G416" s="40"/>
      <c r="H416" s="40"/>
      <c r="I416" s="46"/>
      <c r="J416" s="40"/>
      <c r="K416" s="40"/>
    </row>
    <row r="417" spans="1:11" ht="24" customHeight="1">
      <c r="A417" s="134" t="s">
        <v>347</v>
      </c>
      <c r="B417" s="138"/>
      <c r="C417" s="125" t="s">
        <v>547</v>
      </c>
      <c r="D417" s="113">
        <f>D418</f>
        <v>13880500</v>
      </c>
      <c r="E417" s="113">
        <f>E418</f>
        <v>13880500</v>
      </c>
      <c r="F417" s="113">
        <f aca="true" t="shared" si="192" ref="F417:K417">F418</f>
        <v>0</v>
      </c>
      <c r="G417" s="113">
        <f t="shared" si="192"/>
        <v>0</v>
      </c>
      <c r="H417" s="113">
        <f t="shared" si="192"/>
        <v>0</v>
      </c>
      <c r="I417" s="113">
        <f t="shared" si="192"/>
        <v>0</v>
      </c>
      <c r="J417" s="113">
        <f t="shared" si="192"/>
        <v>13880500</v>
      </c>
      <c r="K417" s="113">
        <f t="shared" si="192"/>
        <v>13880500</v>
      </c>
    </row>
    <row r="418" spans="1:11" ht="24.75" customHeight="1">
      <c r="A418" s="58" t="s">
        <v>218</v>
      </c>
      <c r="B418" s="53"/>
      <c r="C418" s="39" t="s">
        <v>548</v>
      </c>
      <c r="D418" s="46">
        <f>D419+D420</f>
        <v>13880500</v>
      </c>
      <c r="E418" s="40">
        <f aca="true" t="shared" si="193" ref="E418:K418">E419+E420</f>
        <v>13880500</v>
      </c>
      <c r="F418" s="40">
        <f t="shared" si="193"/>
        <v>0</v>
      </c>
      <c r="G418" s="40">
        <f t="shared" si="193"/>
        <v>0</v>
      </c>
      <c r="H418" s="40">
        <f t="shared" si="193"/>
        <v>0</v>
      </c>
      <c r="I418" s="46">
        <f t="shared" si="193"/>
        <v>0</v>
      </c>
      <c r="J418" s="40">
        <f t="shared" si="193"/>
        <v>13880500</v>
      </c>
      <c r="K418" s="40">
        <f t="shared" si="193"/>
        <v>13880500</v>
      </c>
    </row>
    <row r="419" spans="1:11" ht="12.75">
      <c r="A419" s="58" t="s">
        <v>177</v>
      </c>
      <c r="B419" s="53"/>
      <c r="C419" s="39" t="s">
        <v>549</v>
      </c>
      <c r="D419" s="46">
        <f>E419</f>
        <v>13600500</v>
      </c>
      <c r="E419" s="40">
        <v>13600500</v>
      </c>
      <c r="F419" s="40">
        <v>0</v>
      </c>
      <c r="G419" s="40">
        <v>0</v>
      </c>
      <c r="H419" s="40">
        <v>0</v>
      </c>
      <c r="I419" s="46">
        <f>F419</f>
        <v>0</v>
      </c>
      <c r="J419" s="40">
        <f>D419-I419</f>
        <v>13600500</v>
      </c>
      <c r="K419" s="40">
        <f>E419-I419</f>
        <v>13600500</v>
      </c>
    </row>
    <row r="420" spans="1:11" ht="22.5">
      <c r="A420" s="58" t="s">
        <v>406</v>
      </c>
      <c r="B420" s="53"/>
      <c r="C420" s="39" t="s">
        <v>550</v>
      </c>
      <c r="D420" s="46">
        <f>E420</f>
        <v>280000</v>
      </c>
      <c r="E420" s="40">
        <v>280000</v>
      </c>
      <c r="F420" s="40">
        <v>0</v>
      </c>
      <c r="G420" s="40">
        <v>0</v>
      </c>
      <c r="H420" s="40">
        <v>0</v>
      </c>
      <c r="I420" s="46">
        <f>F420</f>
        <v>0</v>
      </c>
      <c r="J420" s="40">
        <f>D420-I420</f>
        <v>280000</v>
      </c>
      <c r="K420" s="40">
        <f>E420-I420</f>
        <v>280000</v>
      </c>
    </row>
    <row r="421" spans="1:11" ht="12.75">
      <c r="A421" s="58"/>
      <c r="B421" s="53"/>
      <c r="C421" s="39"/>
      <c r="D421" s="46"/>
      <c r="E421" s="40"/>
      <c r="F421" s="40"/>
      <c r="G421" s="40"/>
      <c r="H421" s="40"/>
      <c r="I421" s="46"/>
      <c r="J421" s="40"/>
      <c r="K421" s="40"/>
    </row>
    <row r="422" spans="1:11" ht="45" customHeight="1" hidden="1">
      <c r="A422" s="127" t="s">
        <v>369</v>
      </c>
      <c r="B422" s="136"/>
      <c r="C422" s="125" t="s">
        <v>370</v>
      </c>
      <c r="D422" s="113">
        <f>E422</f>
        <v>0</v>
      </c>
      <c r="E422" s="113">
        <f>E423</f>
        <v>0</v>
      </c>
      <c r="F422" s="113">
        <f aca="true" t="shared" si="194" ref="F422:K423">F423</f>
        <v>0</v>
      </c>
      <c r="G422" s="113">
        <f t="shared" si="194"/>
        <v>0</v>
      </c>
      <c r="H422" s="113">
        <f t="shared" si="194"/>
        <v>0</v>
      </c>
      <c r="I422" s="113">
        <f t="shared" si="194"/>
        <v>0</v>
      </c>
      <c r="J422" s="113">
        <f t="shared" si="194"/>
        <v>0</v>
      </c>
      <c r="K422" s="113">
        <f t="shared" si="194"/>
        <v>0</v>
      </c>
    </row>
    <row r="423" spans="1:11" ht="12.75" hidden="1">
      <c r="A423" s="58" t="s">
        <v>210</v>
      </c>
      <c r="B423" s="52"/>
      <c r="C423" s="39" t="s">
        <v>371</v>
      </c>
      <c r="D423" s="46">
        <f>E423</f>
        <v>0</v>
      </c>
      <c r="E423" s="40">
        <f>E424</f>
        <v>0</v>
      </c>
      <c r="F423" s="40">
        <f t="shared" si="194"/>
        <v>0</v>
      </c>
      <c r="G423" s="40">
        <f t="shared" si="194"/>
        <v>0</v>
      </c>
      <c r="H423" s="40">
        <f t="shared" si="194"/>
        <v>0</v>
      </c>
      <c r="I423" s="46">
        <f t="shared" si="194"/>
        <v>0</v>
      </c>
      <c r="J423" s="40">
        <f t="shared" si="194"/>
        <v>0</v>
      </c>
      <c r="K423" s="40">
        <f t="shared" si="194"/>
        <v>0</v>
      </c>
    </row>
    <row r="424" spans="1:11" ht="33.75" hidden="1">
      <c r="A424" s="58" t="s">
        <v>202</v>
      </c>
      <c r="B424" s="52"/>
      <c r="C424" s="55" t="s">
        <v>372</v>
      </c>
      <c r="D424" s="113">
        <f>E424</f>
        <v>0</v>
      </c>
      <c r="E424" s="56"/>
      <c r="F424" s="56"/>
      <c r="G424" s="56">
        <v>0</v>
      </c>
      <c r="H424" s="56">
        <v>0</v>
      </c>
      <c r="I424" s="113">
        <f>F424</f>
        <v>0</v>
      </c>
      <c r="J424" s="56">
        <f>D424-I424</f>
        <v>0</v>
      </c>
      <c r="K424" s="56">
        <f>E424-I424</f>
        <v>0</v>
      </c>
    </row>
    <row r="425" spans="1:11" ht="7.5" customHeight="1" hidden="1">
      <c r="A425" s="58"/>
      <c r="B425" s="52"/>
      <c r="C425" s="39"/>
      <c r="D425" s="46"/>
      <c r="E425" s="40"/>
      <c r="F425" s="40"/>
      <c r="G425" s="40"/>
      <c r="H425" s="40"/>
      <c r="I425" s="46"/>
      <c r="J425" s="40"/>
      <c r="K425" s="40"/>
    </row>
    <row r="426" spans="1:11" ht="31.5" hidden="1">
      <c r="A426" s="134" t="s">
        <v>293</v>
      </c>
      <c r="B426" s="138"/>
      <c r="C426" s="55" t="s">
        <v>301</v>
      </c>
      <c r="D426" s="46">
        <f>D427</f>
        <v>0</v>
      </c>
      <c r="E426" s="40">
        <f>E427</f>
        <v>0</v>
      </c>
      <c r="F426" s="40">
        <f aca="true" t="shared" si="195" ref="F426:K427">F427</f>
        <v>0</v>
      </c>
      <c r="G426" s="40">
        <f t="shared" si="195"/>
        <v>0</v>
      </c>
      <c r="H426" s="40">
        <f t="shared" si="195"/>
        <v>0</v>
      </c>
      <c r="I426" s="46">
        <f t="shared" si="195"/>
        <v>0</v>
      </c>
      <c r="J426" s="40">
        <f t="shared" si="195"/>
        <v>0</v>
      </c>
      <c r="K426" s="40">
        <f t="shared" si="195"/>
        <v>0</v>
      </c>
    </row>
    <row r="427" spans="1:11" ht="12.75" hidden="1">
      <c r="A427" s="58" t="s">
        <v>210</v>
      </c>
      <c r="B427" s="53"/>
      <c r="C427" s="55" t="s">
        <v>300</v>
      </c>
      <c r="D427" s="46">
        <f>D428</f>
        <v>0</v>
      </c>
      <c r="E427" s="40">
        <f>E428</f>
        <v>0</v>
      </c>
      <c r="F427" s="40">
        <f t="shared" si="195"/>
        <v>0</v>
      </c>
      <c r="G427" s="40">
        <f t="shared" si="195"/>
        <v>0</v>
      </c>
      <c r="H427" s="40">
        <f t="shared" si="195"/>
        <v>0</v>
      </c>
      <c r="I427" s="46">
        <f t="shared" si="195"/>
        <v>0</v>
      </c>
      <c r="J427" s="40">
        <f t="shared" si="195"/>
        <v>0</v>
      </c>
      <c r="K427" s="40">
        <f>K428</f>
        <v>0</v>
      </c>
    </row>
    <row r="428" spans="1:11" ht="12.75" hidden="1">
      <c r="A428" s="58" t="s">
        <v>376</v>
      </c>
      <c r="B428" s="53"/>
      <c r="C428" s="55" t="s">
        <v>308</v>
      </c>
      <c r="D428" s="46">
        <f>E428</f>
        <v>0</v>
      </c>
      <c r="E428" s="40"/>
      <c r="F428" s="40"/>
      <c r="G428" s="40">
        <v>0</v>
      </c>
      <c r="H428" s="40">
        <v>0</v>
      </c>
      <c r="I428" s="46">
        <f>F428</f>
        <v>0</v>
      </c>
      <c r="J428" s="40">
        <f>D428-I428</f>
        <v>0</v>
      </c>
      <c r="K428" s="40">
        <f>E428-I428</f>
        <v>0</v>
      </c>
    </row>
    <row r="429" spans="1:11" ht="12.75">
      <c r="A429" s="58"/>
      <c r="B429" s="53"/>
      <c r="C429" s="39"/>
      <c r="D429" s="46"/>
      <c r="E429" s="40"/>
      <c r="F429" s="40"/>
      <c r="G429" s="40"/>
      <c r="H429" s="40"/>
      <c r="I429" s="46"/>
      <c r="J429" s="40"/>
      <c r="K429" s="40"/>
    </row>
    <row r="430" spans="1:11" ht="18" customHeight="1">
      <c r="A430" s="126" t="s">
        <v>243</v>
      </c>
      <c r="B430" s="136"/>
      <c r="C430" s="125" t="s">
        <v>131</v>
      </c>
      <c r="D430" s="46">
        <f>D431+D433</f>
        <v>3183994</v>
      </c>
      <c r="E430" s="46">
        <f aca="true" t="shared" si="196" ref="E430:K430">E431+E433</f>
        <v>3183994</v>
      </c>
      <c r="F430" s="46">
        <f t="shared" si="196"/>
        <v>0</v>
      </c>
      <c r="G430" s="46">
        <f t="shared" si="196"/>
        <v>0</v>
      </c>
      <c r="H430" s="46">
        <f t="shared" si="196"/>
        <v>0</v>
      </c>
      <c r="I430" s="46">
        <f t="shared" si="196"/>
        <v>0</v>
      </c>
      <c r="J430" s="46">
        <f t="shared" si="196"/>
        <v>3183994</v>
      </c>
      <c r="K430" s="46">
        <f t="shared" si="196"/>
        <v>3183994</v>
      </c>
    </row>
    <row r="431" spans="1:11" ht="24" customHeight="1">
      <c r="A431" s="127" t="s">
        <v>210</v>
      </c>
      <c r="B431" s="128"/>
      <c r="C431" s="125" t="s">
        <v>147</v>
      </c>
      <c r="D431" s="46">
        <f aca="true" t="shared" si="197" ref="D431:K431">D432</f>
        <v>265300</v>
      </c>
      <c r="E431" s="46">
        <f t="shared" si="197"/>
        <v>265300</v>
      </c>
      <c r="F431" s="46">
        <f t="shared" si="197"/>
        <v>0</v>
      </c>
      <c r="G431" s="46">
        <f t="shared" si="197"/>
        <v>0</v>
      </c>
      <c r="H431" s="46">
        <f t="shared" si="197"/>
        <v>0</v>
      </c>
      <c r="I431" s="46">
        <f t="shared" si="197"/>
        <v>0</v>
      </c>
      <c r="J431" s="46">
        <f t="shared" si="197"/>
        <v>265300</v>
      </c>
      <c r="K431" s="46">
        <f t="shared" si="197"/>
        <v>265300</v>
      </c>
    </row>
    <row r="432" spans="1:11" ht="13.5" customHeight="1">
      <c r="A432" s="127" t="s">
        <v>0</v>
      </c>
      <c r="B432" s="53"/>
      <c r="C432" s="125" t="s">
        <v>148</v>
      </c>
      <c r="D432" s="46">
        <f>D438</f>
        <v>265300</v>
      </c>
      <c r="E432" s="46">
        <f>E438</f>
        <v>265300</v>
      </c>
      <c r="F432" s="46">
        <f aca="true" t="shared" si="198" ref="F432:K432">F438</f>
        <v>0</v>
      </c>
      <c r="G432" s="46">
        <f t="shared" si="198"/>
        <v>0</v>
      </c>
      <c r="H432" s="46">
        <f t="shared" si="198"/>
        <v>0</v>
      </c>
      <c r="I432" s="46">
        <f t="shared" si="198"/>
        <v>0</v>
      </c>
      <c r="J432" s="46">
        <f t="shared" si="198"/>
        <v>265300</v>
      </c>
      <c r="K432" s="46">
        <f t="shared" si="198"/>
        <v>265300</v>
      </c>
    </row>
    <row r="433" spans="1:11" ht="33" customHeight="1">
      <c r="A433" s="127" t="s">
        <v>218</v>
      </c>
      <c r="B433" s="53"/>
      <c r="C433" s="125" t="s">
        <v>368</v>
      </c>
      <c r="D433" s="46">
        <f>D434</f>
        <v>2918694</v>
      </c>
      <c r="E433" s="46">
        <f aca="true" t="shared" si="199" ref="E433:K433">E434</f>
        <v>2918694</v>
      </c>
      <c r="F433" s="46">
        <f t="shared" si="199"/>
        <v>0</v>
      </c>
      <c r="G433" s="46">
        <f t="shared" si="199"/>
        <v>0</v>
      </c>
      <c r="H433" s="46">
        <f t="shared" si="199"/>
        <v>0</v>
      </c>
      <c r="I433" s="46">
        <f t="shared" si="199"/>
        <v>0</v>
      </c>
      <c r="J433" s="46">
        <f t="shared" si="199"/>
        <v>2918694</v>
      </c>
      <c r="K433" s="46">
        <f t="shared" si="199"/>
        <v>2918694</v>
      </c>
    </row>
    <row r="434" spans="1:11" ht="13.5" customHeight="1">
      <c r="A434" s="127" t="s">
        <v>401</v>
      </c>
      <c r="B434" s="53"/>
      <c r="C434" s="125" t="s">
        <v>556</v>
      </c>
      <c r="D434" s="46">
        <f>D440</f>
        <v>2918694</v>
      </c>
      <c r="E434" s="46">
        <f aca="true" t="shared" si="200" ref="E434:K434">E440</f>
        <v>2918694</v>
      </c>
      <c r="F434" s="46">
        <f t="shared" si="200"/>
        <v>0</v>
      </c>
      <c r="G434" s="46">
        <f t="shared" si="200"/>
        <v>0</v>
      </c>
      <c r="H434" s="46">
        <f t="shared" si="200"/>
        <v>0</v>
      </c>
      <c r="I434" s="46">
        <f t="shared" si="200"/>
        <v>0</v>
      </c>
      <c r="J434" s="46">
        <f t="shared" si="200"/>
        <v>2918694</v>
      </c>
      <c r="K434" s="46">
        <f t="shared" si="200"/>
        <v>2918694</v>
      </c>
    </row>
    <row r="435" spans="1:11" ht="10.5" customHeight="1">
      <c r="A435" s="58"/>
      <c r="B435" s="52"/>
      <c r="C435" s="39"/>
      <c r="D435" s="46"/>
      <c r="E435" s="40"/>
      <c r="F435" s="40"/>
      <c r="G435" s="40"/>
      <c r="H435" s="40"/>
      <c r="I435" s="46"/>
      <c r="J435" s="40"/>
      <c r="K435" s="40"/>
    </row>
    <row r="436" spans="1:11" ht="66" customHeight="1">
      <c r="A436" s="134" t="s">
        <v>111</v>
      </c>
      <c r="B436" s="138"/>
      <c r="C436" s="125" t="s">
        <v>551</v>
      </c>
      <c r="D436" s="113">
        <f>D437+D439</f>
        <v>3183994</v>
      </c>
      <c r="E436" s="113">
        <f>E437+E439</f>
        <v>3183994</v>
      </c>
      <c r="F436" s="113">
        <f aca="true" t="shared" si="201" ref="F436:K436">F437+F439</f>
        <v>0</v>
      </c>
      <c r="G436" s="113">
        <f t="shared" si="201"/>
        <v>0</v>
      </c>
      <c r="H436" s="113">
        <f t="shared" si="201"/>
        <v>0</v>
      </c>
      <c r="I436" s="113">
        <f t="shared" si="201"/>
        <v>0</v>
      </c>
      <c r="J436" s="113">
        <f t="shared" si="201"/>
        <v>3183994</v>
      </c>
      <c r="K436" s="113">
        <f t="shared" si="201"/>
        <v>3183994</v>
      </c>
    </row>
    <row r="437" spans="1:11" ht="18.75" customHeight="1">
      <c r="A437" s="60" t="s">
        <v>210</v>
      </c>
      <c r="B437" s="53"/>
      <c r="C437" s="118" t="s">
        <v>552</v>
      </c>
      <c r="D437" s="46">
        <f aca="true" t="shared" si="202" ref="D437:K437">D438</f>
        <v>265300</v>
      </c>
      <c r="E437" s="40">
        <f t="shared" si="202"/>
        <v>265300</v>
      </c>
      <c r="F437" s="40">
        <f t="shared" si="202"/>
        <v>0</v>
      </c>
      <c r="G437" s="40">
        <f t="shared" si="202"/>
        <v>0</v>
      </c>
      <c r="H437" s="40">
        <f t="shared" si="202"/>
        <v>0</v>
      </c>
      <c r="I437" s="46">
        <f t="shared" si="202"/>
        <v>0</v>
      </c>
      <c r="J437" s="40">
        <f t="shared" si="202"/>
        <v>265300</v>
      </c>
      <c r="K437" s="40">
        <f t="shared" si="202"/>
        <v>265300</v>
      </c>
    </row>
    <row r="438" spans="1:11" ht="27" customHeight="1">
      <c r="A438" s="58" t="s">
        <v>209</v>
      </c>
      <c r="B438" s="53"/>
      <c r="C438" s="118" t="s">
        <v>553</v>
      </c>
      <c r="D438" s="46">
        <f>E438</f>
        <v>265300</v>
      </c>
      <c r="E438" s="40">
        <v>265300</v>
      </c>
      <c r="F438" s="40"/>
      <c r="G438" s="40">
        <v>0</v>
      </c>
      <c r="H438" s="40">
        <v>0</v>
      </c>
      <c r="I438" s="46">
        <f>F438</f>
        <v>0</v>
      </c>
      <c r="J438" s="40">
        <f>D438-I438</f>
        <v>265300</v>
      </c>
      <c r="K438" s="40">
        <f>E438-I438</f>
        <v>265300</v>
      </c>
    </row>
    <row r="439" spans="1:11" ht="22.5" customHeight="1">
      <c r="A439" s="58" t="s">
        <v>218</v>
      </c>
      <c r="B439" s="53"/>
      <c r="C439" s="118" t="s">
        <v>554</v>
      </c>
      <c r="D439" s="46">
        <f>D440</f>
        <v>2918694</v>
      </c>
      <c r="E439" s="40">
        <f>E440</f>
        <v>2918694</v>
      </c>
      <c r="F439" s="40">
        <f aca="true" t="shared" si="203" ref="F439:K439">F440</f>
        <v>0</v>
      </c>
      <c r="G439" s="40">
        <f t="shared" si="203"/>
        <v>0</v>
      </c>
      <c r="H439" s="40">
        <f t="shared" si="203"/>
        <v>0</v>
      </c>
      <c r="I439" s="40">
        <f t="shared" si="203"/>
        <v>0</v>
      </c>
      <c r="J439" s="40">
        <f t="shared" si="203"/>
        <v>2918694</v>
      </c>
      <c r="K439" s="40">
        <f t="shared" si="203"/>
        <v>2918694</v>
      </c>
    </row>
    <row r="440" spans="1:11" ht="15" customHeight="1">
      <c r="A440" s="58" t="s">
        <v>401</v>
      </c>
      <c r="B440" s="53"/>
      <c r="C440" s="118" t="s">
        <v>555</v>
      </c>
      <c r="D440" s="46">
        <f>E440</f>
        <v>2918694</v>
      </c>
      <c r="E440" s="40">
        <v>2918694</v>
      </c>
      <c r="F440" s="40"/>
      <c r="G440" s="40">
        <v>0</v>
      </c>
      <c r="H440" s="40">
        <v>0</v>
      </c>
      <c r="I440" s="46">
        <f>F440</f>
        <v>0</v>
      </c>
      <c r="J440" s="40">
        <f>D440-F440</f>
        <v>2918694</v>
      </c>
      <c r="K440" s="40">
        <f>E440-I440</f>
        <v>2918694</v>
      </c>
    </row>
    <row r="441" spans="1:11" ht="14.25" customHeight="1">
      <c r="A441" s="58"/>
      <c r="B441" s="53"/>
      <c r="C441" s="39"/>
      <c r="D441" s="46"/>
      <c r="E441" s="40"/>
      <c r="F441" s="40"/>
      <c r="G441" s="40"/>
      <c r="H441" s="40"/>
      <c r="I441" s="46"/>
      <c r="J441" s="40"/>
      <c r="K441" s="40"/>
    </row>
    <row r="442" spans="1:11" ht="15" customHeight="1">
      <c r="A442" s="126" t="s">
        <v>357</v>
      </c>
      <c r="B442" s="136"/>
      <c r="C442" s="123" t="s">
        <v>363</v>
      </c>
      <c r="D442" s="46">
        <f>D443</f>
        <v>721108.2</v>
      </c>
      <c r="E442" s="46">
        <f>E443</f>
        <v>721108.2</v>
      </c>
      <c r="F442" s="46">
        <f aca="true" t="shared" si="204" ref="F442:K442">F443</f>
        <v>0</v>
      </c>
      <c r="G442" s="46">
        <f t="shared" si="204"/>
        <v>0</v>
      </c>
      <c r="H442" s="46">
        <f t="shared" si="204"/>
        <v>0</v>
      </c>
      <c r="I442" s="46">
        <f t="shared" si="204"/>
        <v>0</v>
      </c>
      <c r="J442" s="46">
        <f t="shared" si="204"/>
        <v>721108.2</v>
      </c>
      <c r="K442" s="46">
        <f t="shared" si="204"/>
        <v>721108.2</v>
      </c>
    </row>
    <row r="443" spans="1:11" ht="27.75" customHeight="1">
      <c r="A443" s="58" t="s">
        <v>218</v>
      </c>
      <c r="B443" s="52"/>
      <c r="C443" s="123" t="s">
        <v>364</v>
      </c>
      <c r="D443" s="46">
        <f>D447</f>
        <v>721108.2</v>
      </c>
      <c r="E443" s="46">
        <f>E447</f>
        <v>721108.2</v>
      </c>
      <c r="F443" s="46">
        <f aca="true" t="shared" si="205" ref="F443:K444">F447</f>
        <v>0</v>
      </c>
      <c r="G443" s="46">
        <f t="shared" si="205"/>
        <v>0</v>
      </c>
      <c r="H443" s="46">
        <f t="shared" si="205"/>
        <v>0</v>
      </c>
      <c r="I443" s="46">
        <f t="shared" si="205"/>
        <v>0</v>
      </c>
      <c r="J443" s="46">
        <f t="shared" si="205"/>
        <v>721108.2</v>
      </c>
      <c r="K443" s="46">
        <f t="shared" si="205"/>
        <v>721108.2</v>
      </c>
    </row>
    <row r="444" spans="1:11" ht="15.75" customHeight="1">
      <c r="A444" s="58" t="s">
        <v>401</v>
      </c>
      <c r="B444" s="52"/>
      <c r="C444" s="123" t="s">
        <v>544</v>
      </c>
      <c r="D444" s="46">
        <f>D448</f>
        <v>721108.2</v>
      </c>
      <c r="E444" s="46">
        <f>E448</f>
        <v>721108.2</v>
      </c>
      <c r="F444" s="46">
        <f t="shared" si="205"/>
        <v>0</v>
      </c>
      <c r="G444" s="46">
        <f t="shared" si="205"/>
        <v>0</v>
      </c>
      <c r="H444" s="46">
        <f t="shared" si="205"/>
        <v>0</v>
      </c>
      <c r="I444" s="46">
        <f t="shared" si="205"/>
        <v>0</v>
      </c>
      <c r="J444" s="46">
        <f t="shared" si="205"/>
        <v>721108.2</v>
      </c>
      <c r="K444" s="46">
        <f t="shared" si="205"/>
        <v>721108.2</v>
      </c>
    </row>
    <row r="445" spans="1:11" ht="9" customHeight="1">
      <c r="A445" s="58"/>
      <c r="B445" s="52"/>
      <c r="C445" s="123"/>
      <c r="D445" s="46"/>
      <c r="E445" s="46"/>
      <c r="F445" s="46"/>
      <c r="G445" s="46"/>
      <c r="H445" s="46"/>
      <c r="I445" s="46"/>
      <c r="J445" s="46"/>
      <c r="K445" s="46"/>
    </row>
    <row r="446" spans="1:11" ht="25.5" customHeight="1">
      <c r="A446" s="134" t="s">
        <v>358</v>
      </c>
      <c r="B446" s="138"/>
      <c r="C446" s="125" t="s">
        <v>542</v>
      </c>
      <c r="D446" s="46">
        <f aca="true" t="shared" si="206" ref="D446:K447">D447</f>
        <v>721108.2</v>
      </c>
      <c r="E446" s="46">
        <f t="shared" si="206"/>
        <v>721108.2</v>
      </c>
      <c r="F446" s="46">
        <f t="shared" si="206"/>
        <v>0</v>
      </c>
      <c r="G446" s="46">
        <f t="shared" si="206"/>
        <v>0</v>
      </c>
      <c r="H446" s="46">
        <f t="shared" si="206"/>
        <v>0</v>
      </c>
      <c r="I446" s="46">
        <f t="shared" si="206"/>
        <v>0</v>
      </c>
      <c r="J446" s="46">
        <f t="shared" si="206"/>
        <v>721108.2</v>
      </c>
      <c r="K446" s="46">
        <f t="shared" si="206"/>
        <v>721108.2</v>
      </c>
    </row>
    <row r="447" spans="1:11" ht="15.75" customHeight="1">
      <c r="A447" s="60" t="s">
        <v>218</v>
      </c>
      <c r="B447" s="53"/>
      <c r="C447" s="39" t="s">
        <v>541</v>
      </c>
      <c r="D447" s="46">
        <f t="shared" si="206"/>
        <v>721108.2</v>
      </c>
      <c r="E447" s="40">
        <f t="shared" si="206"/>
        <v>721108.2</v>
      </c>
      <c r="F447" s="40">
        <f t="shared" si="206"/>
        <v>0</v>
      </c>
      <c r="G447" s="40">
        <f t="shared" si="206"/>
        <v>0</v>
      </c>
      <c r="H447" s="40">
        <f t="shared" si="206"/>
        <v>0</v>
      </c>
      <c r="I447" s="46">
        <f t="shared" si="206"/>
        <v>0</v>
      </c>
      <c r="J447" s="40">
        <f t="shared" si="206"/>
        <v>721108.2</v>
      </c>
      <c r="K447" s="40">
        <f t="shared" si="206"/>
        <v>721108.2</v>
      </c>
    </row>
    <row r="448" spans="1:11" ht="16.5" customHeight="1">
      <c r="A448" s="58" t="s">
        <v>401</v>
      </c>
      <c r="B448" s="53"/>
      <c r="C448" s="39" t="s">
        <v>543</v>
      </c>
      <c r="D448" s="46">
        <f>E448</f>
        <v>721108.2</v>
      </c>
      <c r="E448" s="40">
        <v>721108.2</v>
      </c>
      <c r="F448" s="40">
        <v>0</v>
      </c>
      <c r="G448" s="40">
        <v>0</v>
      </c>
      <c r="H448" s="40">
        <v>0</v>
      </c>
      <c r="I448" s="46">
        <f>F448</f>
        <v>0</v>
      </c>
      <c r="J448" s="40">
        <f>D448-I448</f>
        <v>721108.2</v>
      </c>
      <c r="K448" s="40">
        <f>E448-I448</f>
        <v>721108.2</v>
      </c>
    </row>
    <row r="449" spans="1:11" ht="27" customHeight="1">
      <c r="A449" s="57" t="s">
        <v>51</v>
      </c>
      <c r="B449" s="54">
        <v>450</v>
      </c>
      <c r="C449" s="39" t="s">
        <v>49</v>
      </c>
      <c r="D449" s="40" t="s">
        <v>49</v>
      </c>
      <c r="E449" s="40" t="s">
        <v>49</v>
      </c>
      <c r="F449" s="46">
        <f>-F9+'ф-127-2'!E22</f>
        <v>386688885.25</v>
      </c>
      <c r="G449" s="46">
        <v>0</v>
      </c>
      <c r="H449" s="46">
        <v>0</v>
      </c>
      <c r="I449" s="46">
        <f>F449</f>
        <v>386688885.25</v>
      </c>
      <c r="J449" s="40" t="s">
        <v>49</v>
      </c>
      <c r="K449" s="40" t="s">
        <v>49</v>
      </c>
    </row>
    <row r="453" spans="4:11" ht="12.75">
      <c r="D453" s="47"/>
      <c r="E453" s="47"/>
      <c r="F453" s="47"/>
      <c r="G453" s="47"/>
      <c r="H453" s="47"/>
      <c r="I453" s="47"/>
      <c r="J453" s="47"/>
      <c r="K453" s="47"/>
    </row>
    <row r="454" spans="4:6" ht="12.75">
      <c r="D454" s="47"/>
      <c r="E454" s="47"/>
      <c r="F454" s="47"/>
    </row>
    <row r="455" spans="4:11" ht="12.75">
      <c r="D455" s="47"/>
      <c r="E455" s="47"/>
      <c r="F455" s="47"/>
      <c r="G455" s="47"/>
      <c r="H455" s="47"/>
      <c r="I455" s="47"/>
      <c r="J455" s="47"/>
      <c r="K455" s="47"/>
    </row>
  </sheetData>
  <sheetProtection/>
  <mergeCells count="2">
    <mergeCell ref="J1:K1"/>
    <mergeCell ref="F3:I4"/>
  </mergeCells>
  <printOptions horizontalCentered="1"/>
  <pageMargins left="0.31496062992125984" right="0" top="0.5511811023622047" bottom="0" header="0.31496062992125984" footer="0.31496062992125984"/>
  <pageSetup fitToHeight="30" fitToWidth="1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5"/>
  <sheetViews>
    <sheetView zoomScalePageLayoutView="0" workbookViewId="0" topLeftCell="A1">
      <selection activeCell="D29" sqref="D29"/>
    </sheetView>
  </sheetViews>
  <sheetFormatPr defaultColWidth="9.00390625" defaultRowHeight="12.75"/>
  <cols>
    <col min="1" max="1" width="38.75390625" style="44" customWidth="1"/>
    <col min="2" max="2" width="4.625" style="44" customWidth="1"/>
    <col min="3" max="3" width="22.625" style="44" customWidth="1"/>
    <col min="4" max="4" width="14.375" style="44" customWidth="1"/>
    <col min="5" max="5" width="14.125" style="44" customWidth="1"/>
    <col min="6" max="6" width="13.875" style="44" customWidth="1"/>
    <col min="7" max="7" width="9.625" style="44" customWidth="1"/>
    <col min="8" max="8" width="10.625" style="44" customWidth="1"/>
    <col min="9" max="9" width="12.00390625" style="44" customWidth="1"/>
    <col min="10" max="10" width="12.625" style="44" customWidth="1"/>
    <col min="11" max="11" width="12.00390625" style="44" customWidth="1"/>
    <col min="12" max="12" width="11.375" style="44" customWidth="1"/>
    <col min="13" max="16384" width="9.125" style="44" customWidth="1"/>
  </cols>
  <sheetData>
    <row r="1" spans="2:11" ht="14.25">
      <c r="B1" s="169"/>
      <c r="C1" s="170"/>
      <c r="D1" s="169" t="s">
        <v>16</v>
      </c>
      <c r="E1" s="171"/>
      <c r="F1" s="171"/>
      <c r="G1" s="171"/>
      <c r="H1" s="171"/>
      <c r="I1" s="171"/>
      <c r="J1" s="226" t="s">
        <v>17</v>
      </c>
      <c r="K1" s="227"/>
    </row>
    <row r="2" spans="1:11" ht="4.5" customHeight="1" thickBot="1">
      <c r="A2" s="172"/>
      <c r="B2" s="172"/>
      <c r="C2" s="173"/>
      <c r="D2" s="174"/>
      <c r="E2" s="174"/>
      <c r="F2" s="174"/>
      <c r="G2" s="174"/>
      <c r="H2" s="174"/>
      <c r="I2" s="174"/>
      <c r="J2" s="174"/>
      <c r="K2" s="175"/>
    </row>
    <row r="3" spans="1:11" ht="13.5" customHeight="1">
      <c r="A3" s="142"/>
      <c r="B3" s="143"/>
      <c r="C3" s="144" t="s">
        <v>18</v>
      </c>
      <c r="D3" s="145"/>
      <c r="E3" s="166"/>
      <c r="F3" s="220" t="s">
        <v>19</v>
      </c>
      <c r="G3" s="221"/>
      <c r="H3" s="221"/>
      <c r="I3" s="222"/>
      <c r="J3" s="147" t="s">
        <v>20</v>
      </c>
      <c r="K3" s="148"/>
    </row>
    <row r="4" spans="1:11" ht="7.5" customHeight="1">
      <c r="A4" s="149"/>
      <c r="B4" s="150" t="s">
        <v>21</v>
      </c>
      <c r="C4" s="151" t="s">
        <v>22</v>
      </c>
      <c r="D4" s="152" t="s">
        <v>23</v>
      </c>
      <c r="E4" s="153" t="s">
        <v>24</v>
      </c>
      <c r="F4" s="223"/>
      <c r="G4" s="224"/>
      <c r="H4" s="224"/>
      <c r="I4" s="225"/>
      <c r="J4" s="154" t="s">
        <v>25</v>
      </c>
      <c r="K4" s="155"/>
    </row>
    <row r="5" spans="1:11" ht="11.25" customHeight="1">
      <c r="A5" s="156"/>
      <c r="B5" s="150" t="s">
        <v>26</v>
      </c>
      <c r="C5" s="150" t="s">
        <v>27</v>
      </c>
      <c r="D5" s="152" t="s">
        <v>28</v>
      </c>
      <c r="E5" s="152" t="s">
        <v>29</v>
      </c>
      <c r="F5" s="157" t="s">
        <v>30</v>
      </c>
      <c r="G5" s="158" t="s">
        <v>31</v>
      </c>
      <c r="H5" s="157" t="s">
        <v>32</v>
      </c>
      <c r="I5" s="159"/>
      <c r="J5" s="153" t="s">
        <v>33</v>
      </c>
      <c r="K5" s="160" t="s">
        <v>261</v>
      </c>
    </row>
    <row r="6" spans="1:11" ht="11.25" customHeight="1">
      <c r="A6" s="149" t="s">
        <v>1</v>
      </c>
      <c r="B6" s="150" t="s">
        <v>34</v>
      </c>
      <c r="C6" s="150" t="s">
        <v>35</v>
      </c>
      <c r="D6" s="152" t="s">
        <v>36</v>
      </c>
      <c r="E6" s="161" t="s">
        <v>37</v>
      </c>
      <c r="F6" s="161" t="s">
        <v>38</v>
      </c>
      <c r="G6" s="152" t="s">
        <v>39</v>
      </c>
      <c r="H6" s="152" t="s">
        <v>40</v>
      </c>
      <c r="I6" s="152" t="s">
        <v>41</v>
      </c>
      <c r="J6" s="153" t="s">
        <v>42</v>
      </c>
      <c r="K6" s="162" t="s">
        <v>29</v>
      </c>
    </row>
    <row r="7" spans="1:11" ht="10.5" customHeight="1">
      <c r="A7" s="156"/>
      <c r="B7" s="150"/>
      <c r="C7" s="150" t="s">
        <v>43</v>
      </c>
      <c r="D7" s="152"/>
      <c r="E7" s="161"/>
      <c r="F7" s="161" t="s">
        <v>44</v>
      </c>
      <c r="G7" s="152" t="s">
        <v>45</v>
      </c>
      <c r="H7" s="152"/>
      <c r="I7" s="152"/>
      <c r="J7" s="153" t="s">
        <v>46</v>
      </c>
      <c r="K7" s="162" t="s">
        <v>37</v>
      </c>
    </row>
    <row r="8" spans="1:11" ht="12.75">
      <c r="A8" s="163">
        <v>1</v>
      </c>
      <c r="B8" s="163">
        <v>2</v>
      </c>
      <c r="C8" s="163">
        <v>3</v>
      </c>
      <c r="D8" s="55" t="s">
        <v>2</v>
      </c>
      <c r="E8" s="55" t="s">
        <v>3</v>
      </c>
      <c r="F8" s="55" t="s">
        <v>4</v>
      </c>
      <c r="G8" s="55" t="s">
        <v>5</v>
      </c>
      <c r="H8" s="55" t="s">
        <v>6</v>
      </c>
      <c r="I8" s="55" t="s">
        <v>7</v>
      </c>
      <c r="J8" s="55" t="s">
        <v>8</v>
      </c>
      <c r="K8" s="55" t="s">
        <v>9</v>
      </c>
    </row>
    <row r="9" spans="1:13" ht="12" customHeight="1">
      <c r="A9" s="119" t="s">
        <v>47</v>
      </c>
      <c r="B9" s="120" t="s">
        <v>48</v>
      </c>
      <c r="C9" s="120" t="s">
        <v>49</v>
      </c>
      <c r="D9" s="46">
        <f aca="true" t="shared" si="0" ref="D9:K9">D18+D370+D11+D442</f>
        <v>497298746.3</v>
      </c>
      <c r="E9" s="46">
        <f t="shared" si="0"/>
        <v>497298746.3</v>
      </c>
      <c r="F9" s="46">
        <f t="shared" si="0"/>
        <v>30368542.38</v>
      </c>
      <c r="G9" s="46">
        <f t="shared" si="0"/>
        <v>0</v>
      </c>
      <c r="H9" s="46">
        <f t="shared" si="0"/>
        <v>0</v>
      </c>
      <c r="I9" s="46">
        <f t="shared" si="0"/>
        <v>30368542.38</v>
      </c>
      <c r="J9" s="46">
        <f t="shared" si="0"/>
        <v>466958703.92</v>
      </c>
      <c r="K9" s="46">
        <f t="shared" si="0"/>
        <v>466958703.92</v>
      </c>
      <c r="L9" s="176"/>
      <c r="M9" s="175"/>
    </row>
    <row r="10" spans="1:11" ht="10.5" customHeight="1">
      <c r="A10" s="57" t="s">
        <v>50</v>
      </c>
      <c r="B10" s="121"/>
      <c r="C10" s="121"/>
      <c r="D10" s="46"/>
      <c r="E10" s="40"/>
      <c r="F10" s="40"/>
      <c r="G10" s="40"/>
      <c r="H10" s="40"/>
      <c r="I10" s="46"/>
      <c r="J10" s="40"/>
      <c r="K10" s="40"/>
    </row>
    <row r="11" spans="1:11" ht="12" customHeight="1" hidden="1">
      <c r="A11" s="122" t="s">
        <v>235</v>
      </c>
      <c r="B11" s="51"/>
      <c r="C11" s="123" t="s">
        <v>216</v>
      </c>
      <c r="D11" s="46">
        <f>D12</f>
        <v>0</v>
      </c>
      <c r="E11" s="46">
        <f aca="true" t="shared" si="1" ref="E11:K11">E12</f>
        <v>0</v>
      </c>
      <c r="F11" s="46">
        <f t="shared" si="1"/>
        <v>0</v>
      </c>
      <c r="G11" s="46">
        <f t="shared" si="1"/>
        <v>0</v>
      </c>
      <c r="H11" s="46">
        <f t="shared" si="1"/>
        <v>0</v>
      </c>
      <c r="I11" s="46">
        <f t="shared" si="1"/>
        <v>0</v>
      </c>
      <c r="J11" s="46">
        <f t="shared" si="1"/>
        <v>0</v>
      </c>
      <c r="K11" s="46">
        <f t="shared" si="1"/>
        <v>0</v>
      </c>
    </row>
    <row r="12" spans="1:11" ht="23.25" customHeight="1" hidden="1">
      <c r="A12" s="57" t="s">
        <v>217</v>
      </c>
      <c r="B12" s="52"/>
      <c r="C12" s="39" t="s">
        <v>162</v>
      </c>
      <c r="D12" s="46">
        <f aca="true" t="shared" si="2" ref="D12:K12">D13</f>
        <v>0</v>
      </c>
      <c r="E12" s="40">
        <f t="shared" si="2"/>
        <v>0</v>
      </c>
      <c r="F12" s="40">
        <f t="shared" si="2"/>
        <v>0</v>
      </c>
      <c r="G12" s="40">
        <f t="shared" si="2"/>
        <v>0</v>
      </c>
      <c r="H12" s="40">
        <f t="shared" si="2"/>
        <v>0</v>
      </c>
      <c r="I12" s="46">
        <f t="shared" si="2"/>
        <v>0</v>
      </c>
      <c r="J12" s="40">
        <f t="shared" si="2"/>
        <v>0</v>
      </c>
      <c r="K12" s="40">
        <f t="shared" si="2"/>
        <v>0</v>
      </c>
    </row>
    <row r="13" spans="1:11" ht="36.75" customHeight="1" hidden="1">
      <c r="A13" s="58" t="s">
        <v>171</v>
      </c>
      <c r="B13" s="52"/>
      <c r="C13" s="39" t="s">
        <v>163</v>
      </c>
      <c r="D13" s="46">
        <f aca="true" t="shared" si="3" ref="D13:K13">D16</f>
        <v>0</v>
      </c>
      <c r="E13" s="40">
        <f t="shared" si="3"/>
        <v>0</v>
      </c>
      <c r="F13" s="40">
        <f t="shared" si="3"/>
        <v>0</v>
      </c>
      <c r="G13" s="40">
        <f t="shared" si="3"/>
        <v>0</v>
      </c>
      <c r="H13" s="40">
        <f t="shared" si="3"/>
        <v>0</v>
      </c>
      <c r="I13" s="46">
        <f t="shared" si="3"/>
        <v>0</v>
      </c>
      <c r="J13" s="40">
        <f t="shared" si="3"/>
        <v>0</v>
      </c>
      <c r="K13" s="40">
        <f t="shared" si="3"/>
        <v>0</v>
      </c>
    </row>
    <row r="14" spans="1:11" ht="15.75" customHeight="1" hidden="1">
      <c r="A14" s="119" t="s">
        <v>295</v>
      </c>
      <c r="B14" s="124"/>
      <c r="C14" s="125" t="s">
        <v>159</v>
      </c>
      <c r="D14" s="113">
        <f>D15</f>
        <v>0</v>
      </c>
      <c r="E14" s="113">
        <f>E15</f>
        <v>0</v>
      </c>
      <c r="F14" s="113">
        <f aca="true" t="shared" si="4" ref="F14:K14">F15</f>
        <v>0</v>
      </c>
      <c r="G14" s="113">
        <f t="shared" si="4"/>
        <v>0</v>
      </c>
      <c r="H14" s="113">
        <f t="shared" si="4"/>
        <v>0</v>
      </c>
      <c r="I14" s="113">
        <f t="shared" si="4"/>
        <v>0</v>
      </c>
      <c r="J14" s="113">
        <f t="shared" si="4"/>
        <v>0</v>
      </c>
      <c r="K14" s="113">
        <f t="shared" si="4"/>
        <v>0</v>
      </c>
    </row>
    <row r="15" spans="1:11" ht="21.75" customHeight="1" hidden="1">
      <c r="A15" s="57" t="s">
        <v>217</v>
      </c>
      <c r="B15" s="51"/>
      <c r="C15" s="39" t="s">
        <v>160</v>
      </c>
      <c r="D15" s="46">
        <f>D16</f>
        <v>0</v>
      </c>
      <c r="E15" s="40">
        <f aca="true" t="shared" si="5" ref="E15:K15">E16</f>
        <v>0</v>
      </c>
      <c r="F15" s="40">
        <f t="shared" si="5"/>
        <v>0</v>
      </c>
      <c r="G15" s="40">
        <f>G16</f>
        <v>0</v>
      </c>
      <c r="H15" s="40">
        <f t="shared" si="5"/>
        <v>0</v>
      </c>
      <c r="I15" s="46">
        <f t="shared" si="5"/>
        <v>0</v>
      </c>
      <c r="J15" s="40">
        <f t="shared" si="5"/>
        <v>0</v>
      </c>
      <c r="K15" s="40">
        <f t="shared" si="5"/>
        <v>0</v>
      </c>
    </row>
    <row r="16" spans="1:11" ht="33.75" customHeight="1" hidden="1">
      <c r="A16" s="58" t="s">
        <v>171</v>
      </c>
      <c r="B16" s="51"/>
      <c r="C16" s="39" t="s">
        <v>161</v>
      </c>
      <c r="D16" s="46">
        <f>E16</f>
        <v>0</v>
      </c>
      <c r="E16" s="40"/>
      <c r="F16" s="40"/>
      <c r="G16" s="40">
        <v>0</v>
      </c>
      <c r="H16" s="40">
        <v>0</v>
      </c>
      <c r="I16" s="46">
        <f>F16</f>
        <v>0</v>
      </c>
      <c r="J16" s="40">
        <f>D16-I16</f>
        <v>0</v>
      </c>
      <c r="K16" s="40">
        <f>E16-I16</f>
        <v>0</v>
      </c>
    </row>
    <row r="17" spans="1:11" ht="4.5" customHeight="1">
      <c r="A17" s="58"/>
      <c r="B17" s="52"/>
      <c r="C17" s="39"/>
      <c r="D17" s="46"/>
      <c r="E17" s="40"/>
      <c r="F17" s="40"/>
      <c r="G17" s="40"/>
      <c r="H17" s="40"/>
      <c r="I17" s="46"/>
      <c r="J17" s="40"/>
      <c r="K17" s="40"/>
    </row>
    <row r="18" spans="1:12" ht="13.5" customHeight="1">
      <c r="A18" s="126" t="s">
        <v>237</v>
      </c>
      <c r="B18" s="52"/>
      <c r="C18" s="123" t="s">
        <v>222</v>
      </c>
      <c r="D18" s="46">
        <f>D19+D25+D32+D38+D23+D30+D28</f>
        <v>452676544.1</v>
      </c>
      <c r="E18" s="46">
        <f>E19+E25+E32+E38+E23+E30+E28</f>
        <v>452676544.1</v>
      </c>
      <c r="F18" s="46">
        <f aca="true" t="shared" si="6" ref="F18:K18">F19+F25+F32+F38+F23+F30+F28</f>
        <v>30368542.38</v>
      </c>
      <c r="G18" s="46">
        <f t="shared" si="6"/>
        <v>0</v>
      </c>
      <c r="H18" s="46">
        <f t="shared" si="6"/>
        <v>0</v>
      </c>
      <c r="I18" s="46">
        <f t="shared" si="6"/>
        <v>30368542.38</v>
      </c>
      <c r="J18" s="46">
        <f t="shared" si="6"/>
        <v>422336501.72</v>
      </c>
      <c r="K18" s="46">
        <f t="shared" si="6"/>
        <v>422336501.72</v>
      </c>
      <c r="L18" s="177"/>
    </row>
    <row r="19" spans="1:12" ht="23.25" customHeight="1">
      <c r="A19" s="127" t="s">
        <v>201</v>
      </c>
      <c r="B19" s="128"/>
      <c r="C19" s="39" t="s">
        <v>221</v>
      </c>
      <c r="D19" s="46">
        <f aca="true" t="shared" si="7" ref="D19:K19">D20+D21+D22</f>
        <v>5359951</v>
      </c>
      <c r="E19" s="46">
        <f t="shared" si="7"/>
        <v>5359951</v>
      </c>
      <c r="F19" s="46">
        <f t="shared" si="7"/>
        <v>136682</v>
      </c>
      <c r="G19" s="46">
        <f t="shared" si="7"/>
        <v>0</v>
      </c>
      <c r="H19" s="46">
        <f t="shared" si="7"/>
        <v>0</v>
      </c>
      <c r="I19" s="46">
        <f t="shared" si="7"/>
        <v>136682</v>
      </c>
      <c r="J19" s="46">
        <f t="shared" si="7"/>
        <v>5223269</v>
      </c>
      <c r="K19" s="46">
        <f t="shared" si="7"/>
        <v>5223269</v>
      </c>
      <c r="L19" s="177"/>
    </row>
    <row r="20" spans="1:12" ht="23.25" customHeight="1">
      <c r="A20" s="58" t="s">
        <v>170</v>
      </c>
      <c r="B20" s="52"/>
      <c r="C20" s="39" t="s">
        <v>150</v>
      </c>
      <c r="D20" s="46">
        <f aca="true" t="shared" si="8" ref="D20:K22">D329</f>
        <v>4109026</v>
      </c>
      <c r="E20" s="40">
        <f t="shared" si="8"/>
        <v>4109026</v>
      </c>
      <c r="F20" s="40">
        <f t="shared" si="8"/>
        <v>132466.8</v>
      </c>
      <c r="G20" s="40">
        <f t="shared" si="8"/>
        <v>0</v>
      </c>
      <c r="H20" s="40">
        <f t="shared" si="8"/>
        <v>0</v>
      </c>
      <c r="I20" s="46">
        <f t="shared" si="8"/>
        <v>132466.8</v>
      </c>
      <c r="J20" s="40">
        <f t="shared" si="8"/>
        <v>3976559.2</v>
      </c>
      <c r="K20" s="40">
        <f t="shared" si="8"/>
        <v>3976559.2</v>
      </c>
      <c r="L20" s="177"/>
    </row>
    <row r="21" spans="1:12" ht="23.25" customHeight="1">
      <c r="A21" s="58" t="s">
        <v>253</v>
      </c>
      <c r="B21" s="52"/>
      <c r="C21" s="39" t="s">
        <v>259</v>
      </c>
      <c r="D21" s="46">
        <f t="shared" si="8"/>
        <v>10000</v>
      </c>
      <c r="E21" s="40">
        <f t="shared" si="8"/>
        <v>10000</v>
      </c>
      <c r="F21" s="40">
        <f t="shared" si="8"/>
        <v>0</v>
      </c>
      <c r="G21" s="40">
        <f t="shared" si="8"/>
        <v>0</v>
      </c>
      <c r="H21" s="40">
        <f t="shared" si="8"/>
        <v>0</v>
      </c>
      <c r="I21" s="46">
        <f t="shared" si="8"/>
        <v>0</v>
      </c>
      <c r="J21" s="40">
        <f t="shared" si="8"/>
        <v>10000</v>
      </c>
      <c r="K21" s="40">
        <f t="shared" si="8"/>
        <v>10000</v>
      </c>
      <c r="L21" s="177"/>
    </row>
    <row r="22" spans="1:12" ht="44.25" customHeight="1">
      <c r="A22" s="58" t="s">
        <v>196</v>
      </c>
      <c r="B22" s="52"/>
      <c r="C22" s="39" t="s">
        <v>149</v>
      </c>
      <c r="D22" s="46">
        <f t="shared" si="8"/>
        <v>1240925</v>
      </c>
      <c r="E22" s="40">
        <f t="shared" si="8"/>
        <v>1240925</v>
      </c>
      <c r="F22" s="40">
        <f t="shared" si="8"/>
        <v>4215.2</v>
      </c>
      <c r="G22" s="40">
        <f t="shared" si="8"/>
        <v>0</v>
      </c>
      <c r="H22" s="40">
        <f t="shared" si="8"/>
        <v>0</v>
      </c>
      <c r="I22" s="46">
        <f t="shared" si="8"/>
        <v>4215.2</v>
      </c>
      <c r="J22" s="40">
        <f t="shared" si="8"/>
        <v>1236709.8</v>
      </c>
      <c r="K22" s="40">
        <f t="shared" si="8"/>
        <v>1236709.8</v>
      </c>
      <c r="L22" s="177"/>
    </row>
    <row r="23" spans="1:12" ht="12.75" hidden="1">
      <c r="A23" s="58" t="s">
        <v>214</v>
      </c>
      <c r="B23" s="52"/>
      <c r="C23" s="123" t="s">
        <v>284</v>
      </c>
      <c r="D23" s="46">
        <f>E23</f>
        <v>0</v>
      </c>
      <c r="E23" s="46">
        <f>E24</f>
        <v>0</v>
      </c>
      <c r="F23" s="46">
        <f aca="true" t="shared" si="9" ref="F23:K23">F24</f>
        <v>0</v>
      </c>
      <c r="G23" s="46">
        <f t="shared" si="9"/>
        <v>0</v>
      </c>
      <c r="H23" s="46">
        <f t="shared" si="9"/>
        <v>0</v>
      </c>
      <c r="I23" s="46">
        <v>0</v>
      </c>
      <c r="J23" s="46">
        <f t="shared" si="9"/>
        <v>28500</v>
      </c>
      <c r="K23" s="46">
        <f t="shared" si="9"/>
        <v>28500</v>
      </c>
      <c r="L23" s="177"/>
    </row>
    <row r="24" spans="1:12" ht="33.75" hidden="1">
      <c r="A24" s="58" t="s">
        <v>202</v>
      </c>
      <c r="B24" s="52"/>
      <c r="C24" s="39" t="s">
        <v>283</v>
      </c>
      <c r="D24" s="46">
        <v>0</v>
      </c>
      <c r="E24" s="40"/>
      <c r="F24" s="40">
        <v>0</v>
      </c>
      <c r="G24" s="40">
        <f>G44+G275</f>
        <v>0</v>
      </c>
      <c r="H24" s="40">
        <f>H44+H275</f>
        <v>0</v>
      </c>
      <c r="I24" s="46">
        <v>0</v>
      </c>
      <c r="J24" s="40">
        <f>J44+J275</f>
        <v>28500</v>
      </c>
      <c r="K24" s="40">
        <f>K44+K275</f>
        <v>28500</v>
      </c>
      <c r="L24" s="177"/>
    </row>
    <row r="25" spans="1:12" ht="32.25" customHeight="1">
      <c r="A25" s="127" t="s">
        <v>200</v>
      </c>
      <c r="B25" s="128"/>
      <c r="C25" s="123" t="s">
        <v>219</v>
      </c>
      <c r="D25" s="46">
        <f aca="true" t="shared" si="10" ref="D25:K25">D26+D27</f>
        <v>1994269.26</v>
      </c>
      <c r="E25" s="46">
        <f t="shared" si="10"/>
        <v>1994269.26</v>
      </c>
      <c r="F25" s="46">
        <f t="shared" si="10"/>
        <v>6350</v>
      </c>
      <c r="G25" s="46">
        <f t="shared" si="10"/>
        <v>0</v>
      </c>
      <c r="H25" s="46">
        <f t="shared" si="10"/>
        <v>0</v>
      </c>
      <c r="I25" s="46">
        <f t="shared" si="10"/>
        <v>6350</v>
      </c>
      <c r="J25" s="46">
        <f t="shared" si="10"/>
        <v>1987919.26</v>
      </c>
      <c r="K25" s="46">
        <f t="shared" si="10"/>
        <v>1987919.26</v>
      </c>
      <c r="L25" s="177"/>
    </row>
    <row r="26" spans="1:12" ht="26.25" customHeight="1">
      <c r="A26" s="58" t="s">
        <v>197</v>
      </c>
      <c r="B26" s="52"/>
      <c r="C26" s="39" t="s">
        <v>151</v>
      </c>
      <c r="D26" s="46">
        <f aca="true" t="shared" si="11" ref="D26:K26">D334+D95</f>
        <v>292011</v>
      </c>
      <c r="E26" s="40">
        <f t="shared" si="11"/>
        <v>292011</v>
      </c>
      <c r="F26" s="40">
        <f t="shared" si="11"/>
        <v>900</v>
      </c>
      <c r="G26" s="40">
        <f t="shared" si="11"/>
        <v>0</v>
      </c>
      <c r="H26" s="40">
        <f t="shared" si="11"/>
        <v>0</v>
      </c>
      <c r="I26" s="46">
        <f t="shared" si="11"/>
        <v>900</v>
      </c>
      <c r="J26" s="40">
        <f t="shared" si="11"/>
        <v>291111</v>
      </c>
      <c r="K26" s="40">
        <f t="shared" si="11"/>
        <v>291111</v>
      </c>
      <c r="L26" s="177"/>
    </row>
    <row r="27" spans="1:12" ht="22.5" customHeight="1">
      <c r="A27" s="58" t="s">
        <v>180</v>
      </c>
      <c r="B27" s="52"/>
      <c r="C27" s="39" t="s">
        <v>152</v>
      </c>
      <c r="D27" s="46">
        <f aca="true" t="shared" si="12" ref="D27:K27">D96+D274+D333</f>
        <v>1702258.26</v>
      </c>
      <c r="E27" s="40">
        <f t="shared" si="12"/>
        <v>1702258.26</v>
      </c>
      <c r="F27" s="40">
        <f t="shared" si="12"/>
        <v>5450</v>
      </c>
      <c r="G27" s="40">
        <f t="shared" si="12"/>
        <v>0</v>
      </c>
      <c r="H27" s="40">
        <f t="shared" si="12"/>
        <v>0</v>
      </c>
      <c r="I27" s="46">
        <f t="shared" si="12"/>
        <v>5450</v>
      </c>
      <c r="J27" s="40">
        <f t="shared" si="12"/>
        <v>1696808.26</v>
      </c>
      <c r="K27" s="40">
        <f t="shared" si="12"/>
        <v>1696808.26</v>
      </c>
      <c r="L27" s="177"/>
    </row>
    <row r="28" spans="1:12" ht="21">
      <c r="A28" s="127" t="s">
        <v>210</v>
      </c>
      <c r="B28" s="128"/>
      <c r="C28" s="123" t="s">
        <v>284</v>
      </c>
      <c r="D28" s="46">
        <f>29:29</f>
        <v>28500</v>
      </c>
      <c r="E28" s="46">
        <f>29:29</f>
        <v>28500</v>
      </c>
      <c r="F28" s="46">
        <f aca="true" t="shared" si="13" ref="F28:K28">$A29:$IV29</f>
        <v>0</v>
      </c>
      <c r="G28" s="46">
        <f t="shared" si="13"/>
        <v>0</v>
      </c>
      <c r="H28" s="46">
        <f t="shared" si="13"/>
        <v>0</v>
      </c>
      <c r="I28" s="46">
        <f t="shared" si="13"/>
        <v>0</v>
      </c>
      <c r="J28" s="46">
        <f t="shared" si="13"/>
        <v>28500</v>
      </c>
      <c r="K28" s="46">
        <f t="shared" si="13"/>
        <v>28500</v>
      </c>
      <c r="L28" s="177"/>
    </row>
    <row r="29" spans="1:12" ht="33.75">
      <c r="A29" s="58" t="s">
        <v>202</v>
      </c>
      <c r="B29" s="52"/>
      <c r="C29" s="39" t="s">
        <v>283</v>
      </c>
      <c r="D29" s="46">
        <f aca="true" t="shared" si="14" ref="D29:K29">D44+D98+D276</f>
        <v>28500</v>
      </c>
      <c r="E29" s="40">
        <f t="shared" si="14"/>
        <v>28500</v>
      </c>
      <c r="F29" s="40">
        <f t="shared" si="14"/>
        <v>0</v>
      </c>
      <c r="G29" s="40">
        <f t="shared" si="14"/>
        <v>0</v>
      </c>
      <c r="H29" s="40">
        <f t="shared" si="14"/>
        <v>0</v>
      </c>
      <c r="I29" s="40">
        <f t="shared" si="14"/>
        <v>0</v>
      </c>
      <c r="J29" s="40">
        <f t="shared" si="14"/>
        <v>28500</v>
      </c>
      <c r="K29" s="40">
        <f t="shared" si="14"/>
        <v>28500</v>
      </c>
      <c r="L29" s="177"/>
    </row>
    <row r="30" spans="1:12" ht="12.75">
      <c r="A30" s="127" t="s">
        <v>427</v>
      </c>
      <c r="B30" s="52"/>
      <c r="C30" s="123" t="s">
        <v>436</v>
      </c>
      <c r="D30" s="46">
        <f>D31</f>
        <v>11768888</v>
      </c>
      <c r="E30" s="46">
        <f aca="true" t="shared" si="15" ref="E30:K30">E31</f>
        <v>11768888</v>
      </c>
      <c r="F30" s="46">
        <f t="shared" si="15"/>
        <v>990597</v>
      </c>
      <c r="G30" s="46">
        <f t="shared" si="15"/>
        <v>0</v>
      </c>
      <c r="H30" s="46">
        <f t="shared" si="15"/>
        <v>0</v>
      </c>
      <c r="I30" s="46">
        <f t="shared" si="15"/>
        <v>990597</v>
      </c>
      <c r="J30" s="46">
        <f t="shared" si="15"/>
        <v>10778291</v>
      </c>
      <c r="K30" s="46">
        <f t="shared" si="15"/>
        <v>10778291</v>
      </c>
      <c r="L30" s="177"/>
    </row>
    <row r="31" spans="1:12" ht="12.75">
      <c r="A31" s="58" t="s">
        <v>426</v>
      </c>
      <c r="B31" s="52"/>
      <c r="C31" s="39" t="s">
        <v>435</v>
      </c>
      <c r="D31" s="46">
        <f>D100</f>
        <v>11768888</v>
      </c>
      <c r="E31" s="40">
        <f aca="true" t="shared" si="16" ref="E31:K31">E100</f>
        <v>11768888</v>
      </c>
      <c r="F31" s="40">
        <f t="shared" si="16"/>
        <v>990597</v>
      </c>
      <c r="G31" s="40">
        <f t="shared" si="16"/>
        <v>0</v>
      </c>
      <c r="H31" s="40">
        <f t="shared" si="16"/>
        <v>0</v>
      </c>
      <c r="I31" s="46">
        <f t="shared" si="16"/>
        <v>990597</v>
      </c>
      <c r="J31" s="40">
        <f t="shared" si="16"/>
        <v>10778291</v>
      </c>
      <c r="K31" s="40">
        <f t="shared" si="16"/>
        <v>10778291</v>
      </c>
      <c r="L31" s="177"/>
    </row>
    <row r="32" spans="1:12" ht="32.25" customHeight="1">
      <c r="A32" s="127" t="s">
        <v>218</v>
      </c>
      <c r="B32" s="128"/>
      <c r="C32" s="123" t="s">
        <v>153</v>
      </c>
      <c r="D32" s="46">
        <f>D33+D34+D35+D36+D37</f>
        <v>433516165.84000003</v>
      </c>
      <c r="E32" s="46">
        <f>E33+E34+E35+E36+E37</f>
        <v>433516165.84000003</v>
      </c>
      <c r="F32" s="46">
        <f aca="true" t="shared" si="17" ref="F32:K32">F33+F34+F35+F36+F37</f>
        <v>29234913.38</v>
      </c>
      <c r="G32" s="46">
        <f t="shared" si="17"/>
        <v>0</v>
      </c>
      <c r="H32" s="46">
        <f t="shared" si="17"/>
        <v>0</v>
      </c>
      <c r="I32" s="46">
        <f t="shared" si="17"/>
        <v>29234913.38</v>
      </c>
      <c r="J32" s="46">
        <f t="shared" si="17"/>
        <v>404281252.46000004</v>
      </c>
      <c r="K32" s="46">
        <f t="shared" si="17"/>
        <v>404281252.46000004</v>
      </c>
      <c r="L32" s="177"/>
    </row>
    <row r="33" spans="1:12" ht="48" customHeight="1">
      <c r="A33" s="58" t="s">
        <v>172</v>
      </c>
      <c r="B33" s="52"/>
      <c r="C33" s="39" t="s">
        <v>569</v>
      </c>
      <c r="D33" s="46">
        <f>D46+D102+D251</f>
        <v>377408159</v>
      </c>
      <c r="E33" s="40">
        <f>E46+E102+E251</f>
        <v>377408159</v>
      </c>
      <c r="F33" s="40">
        <f aca="true" t="shared" si="18" ref="F33:K33">F46+F102+F251</f>
        <v>27904493.38</v>
      </c>
      <c r="G33" s="40">
        <f t="shared" si="18"/>
        <v>0</v>
      </c>
      <c r="H33" s="40">
        <f t="shared" si="18"/>
        <v>0</v>
      </c>
      <c r="I33" s="40">
        <f t="shared" si="18"/>
        <v>27904493.38</v>
      </c>
      <c r="J33" s="40">
        <f t="shared" si="18"/>
        <v>349503665.62</v>
      </c>
      <c r="K33" s="40">
        <f t="shared" si="18"/>
        <v>349503665.62</v>
      </c>
      <c r="L33" s="177"/>
    </row>
    <row r="34" spans="1:12" ht="15" customHeight="1">
      <c r="A34" s="58" t="s">
        <v>177</v>
      </c>
      <c r="B34" s="52"/>
      <c r="C34" s="39" t="s">
        <v>568</v>
      </c>
      <c r="D34" s="46">
        <f aca="true" t="shared" si="19" ref="D34:K34">D47+D103+D252+D279</f>
        <v>32706781.849999998</v>
      </c>
      <c r="E34" s="40">
        <f t="shared" si="19"/>
        <v>32706781.849999998</v>
      </c>
      <c r="F34" s="40">
        <f t="shared" si="19"/>
        <v>0</v>
      </c>
      <c r="G34" s="40">
        <f t="shared" si="19"/>
        <v>0</v>
      </c>
      <c r="H34" s="40">
        <f t="shared" si="19"/>
        <v>0</v>
      </c>
      <c r="I34" s="40">
        <f t="shared" si="19"/>
        <v>0</v>
      </c>
      <c r="J34" s="40">
        <f t="shared" si="19"/>
        <v>32706781.849999998</v>
      </c>
      <c r="K34" s="40">
        <f t="shared" si="19"/>
        <v>32706781.849999998</v>
      </c>
      <c r="L34" s="177"/>
    </row>
    <row r="35" spans="1:12" ht="33" customHeight="1">
      <c r="A35" s="58" t="s">
        <v>172</v>
      </c>
      <c r="B35" s="52"/>
      <c r="C35" s="39" t="s">
        <v>154</v>
      </c>
      <c r="D35" s="46">
        <f>D253+D280</f>
        <v>14866351</v>
      </c>
      <c r="E35" s="40">
        <f>E253+E280</f>
        <v>14866351</v>
      </c>
      <c r="F35" s="40">
        <f aca="true" t="shared" si="20" ref="F35:K35">F253+F280</f>
        <v>1330420</v>
      </c>
      <c r="G35" s="40">
        <f t="shared" si="20"/>
        <v>0</v>
      </c>
      <c r="H35" s="40">
        <f t="shared" si="20"/>
        <v>0</v>
      </c>
      <c r="I35" s="40">
        <f t="shared" si="20"/>
        <v>1330420</v>
      </c>
      <c r="J35" s="40">
        <f t="shared" si="20"/>
        <v>13535931</v>
      </c>
      <c r="K35" s="40">
        <f t="shared" si="20"/>
        <v>13535931</v>
      </c>
      <c r="L35" s="177"/>
    </row>
    <row r="36" spans="1:12" ht="12.75" customHeight="1">
      <c r="A36" s="58" t="s">
        <v>177</v>
      </c>
      <c r="B36" s="52"/>
      <c r="C36" s="39" t="s">
        <v>155</v>
      </c>
      <c r="D36" s="46">
        <f>D281+D254</f>
        <v>6073161.27</v>
      </c>
      <c r="E36" s="40">
        <f>E281+E254</f>
        <v>6073161.27</v>
      </c>
      <c r="F36" s="40">
        <f aca="true" t="shared" si="21" ref="F36:K36">F281+F254</f>
        <v>0</v>
      </c>
      <c r="G36" s="40">
        <f t="shared" si="21"/>
        <v>0</v>
      </c>
      <c r="H36" s="40">
        <f t="shared" si="21"/>
        <v>0</v>
      </c>
      <c r="I36" s="40">
        <f t="shared" si="21"/>
        <v>0</v>
      </c>
      <c r="J36" s="40">
        <f t="shared" si="21"/>
        <v>6073161.27</v>
      </c>
      <c r="K36" s="40">
        <f t="shared" si="21"/>
        <v>6073161.27</v>
      </c>
      <c r="L36" s="177"/>
    </row>
    <row r="37" spans="1:12" ht="27" customHeight="1">
      <c r="A37" s="58" t="s">
        <v>406</v>
      </c>
      <c r="B37" s="52"/>
      <c r="C37" s="39" t="s">
        <v>576</v>
      </c>
      <c r="D37" s="46">
        <f aca="true" t="shared" si="22" ref="D37:K37">D104+D282</f>
        <v>2461712.7199999997</v>
      </c>
      <c r="E37" s="40">
        <f t="shared" si="22"/>
        <v>2461712.7199999997</v>
      </c>
      <c r="F37" s="40">
        <f t="shared" si="22"/>
        <v>0</v>
      </c>
      <c r="G37" s="40">
        <f t="shared" si="22"/>
        <v>0</v>
      </c>
      <c r="H37" s="40">
        <f t="shared" si="22"/>
        <v>0</v>
      </c>
      <c r="I37" s="46">
        <f t="shared" si="22"/>
        <v>0</v>
      </c>
      <c r="J37" s="40">
        <f t="shared" si="22"/>
        <v>2461712.7199999997</v>
      </c>
      <c r="K37" s="40">
        <f t="shared" si="22"/>
        <v>2461712.7199999997</v>
      </c>
      <c r="L37" s="177"/>
    </row>
    <row r="38" spans="1:12" ht="12.75" customHeight="1">
      <c r="A38" s="127" t="s">
        <v>309</v>
      </c>
      <c r="B38" s="128"/>
      <c r="C38" s="123" t="s">
        <v>156</v>
      </c>
      <c r="D38" s="46">
        <f>D39+D40</f>
        <v>8770</v>
      </c>
      <c r="E38" s="46">
        <f>E39+E40</f>
        <v>8770</v>
      </c>
      <c r="F38" s="46">
        <f aca="true" t="shared" si="23" ref="F38:K38">F39+F40</f>
        <v>0</v>
      </c>
      <c r="G38" s="46">
        <f t="shared" si="23"/>
        <v>0</v>
      </c>
      <c r="H38" s="46">
        <f t="shared" si="23"/>
        <v>0</v>
      </c>
      <c r="I38" s="46">
        <f t="shared" si="23"/>
        <v>0</v>
      </c>
      <c r="J38" s="46">
        <f t="shared" si="23"/>
        <v>8770</v>
      </c>
      <c r="K38" s="46">
        <f t="shared" si="23"/>
        <v>8770</v>
      </c>
      <c r="L38" s="177"/>
    </row>
    <row r="39" spans="1:12" ht="24" customHeight="1" hidden="1">
      <c r="A39" s="58" t="s">
        <v>198</v>
      </c>
      <c r="B39" s="52"/>
      <c r="C39" s="39" t="s">
        <v>157</v>
      </c>
      <c r="D39" s="46">
        <f aca="true" t="shared" si="24" ref="D39:K40">D336</f>
        <v>0</v>
      </c>
      <c r="E39" s="40">
        <f t="shared" si="24"/>
        <v>0</v>
      </c>
      <c r="F39" s="40">
        <f t="shared" si="24"/>
        <v>0</v>
      </c>
      <c r="G39" s="40">
        <f t="shared" si="24"/>
        <v>0</v>
      </c>
      <c r="H39" s="40">
        <f t="shared" si="24"/>
        <v>0</v>
      </c>
      <c r="I39" s="46">
        <f t="shared" si="24"/>
        <v>0</v>
      </c>
      <c r="J39" s="40">
        <f t="shared" si="24"/>
        <v>0</v>
      </c>
      <c r="K39" s="40">
        <f t="shared" si="24"/>
        <v>0</v>
      </c>
      <c r="L39" s="177"/>
    </row>
    <row r="40" spans="1:12" ht="12" customHeight="1">
      <c r="A40" s="58" t="s">
        <v>199</v>
      </c>
      <c r="B40" s="52"/>
      <c r="C40" s="39" t="s">
        <v>158</v>
      </c>
      <c r="D40" s="46">
        <f t="shared" si="24"/>
        <v>8770</v>
      </c>
      <c r="E40" s="40">
        <f t="shared" si="24"/>
        <v>8770</v>
      </c>
      <c r="F40" s="40">
        <f t="shared" si="24"/>
        <v>0</v>
      </c>
      <c r="G40" s="40">
        <f t="shared" si="24"/>
        <v>0</v>
      </c>
      <c r="H40" s="40">
        <f t="shared" si="24"/>
        <v>0</v>
      </c>
      <c r="I40" s="46">
        <f t="shared" si="24"/>
        <v>0</v>
      </c>
      <c r="J40" s="40">
        <f t="shared" si="24"/>
        <v>8770</v>
      </c>
      <c r="K40" s="40">
        <f t="shared" si="24"/>
        <v>8770</v>
      </c>
      <c r="L40" s="177"/>
    </row>
    <row r="41" spans="1:12" ht="10.5" customHeight="1">
      <c r="A41" s="58"/>
      <c r="B41" s="52"/>
      <c r="C41" s="39"/>
      <c r="D41" s="46"/>
      <c r="E41" s="40"/>
      <c r="F41" s="40"/>
      <c r="G41" s="40"/>
      <c r="H41" s="40"/>
      <c r="I41" s="46"/>
      <c r="J41" s="40"/>
      <c r="K41" s="40"/>
      <c r="L41" s="177"/>
    </row>
    <row r="42" spans="1:12" ht="15" customHeight="1">
      <c r="A42" s="122" t="s">
        <v>236</v>
      </c>
      <c r="B42" s="51"/>
      <c r="C42" s="123" t="s">
        <v>165</v>
      </c>
      <c r="D42" s="46">
        <f>D45+D43</f>
        <v>99230045</v>
      </c>
      <c r="E42" s="46">
        <f aca="true" t="shared" si="25" ref="E42:K42">E45+E43</f>
        <v>99230045</v>
      </c>
      <c r="F42" s="46">
        <f t="shared" si="25"/>
        <v>8026559</v>
      </c>
      <c r="G42" s="46">
        <f t="shared" si="25"/>
        <v>0</v>
      </c>
      <c r="H42" s="46">
        <f t="shared" si="25"/>
        <v>0</v>
      </c>
      <c r="I42" s="46">
        <f t="shared" si="25"/>
        <v>8026559</v>
      </c>
      <c r="J42" s="46">
        <f t="shared" si="25"/>
        <v>91203486</v>
      </c>
      <c r="K42" s="46">
        <f t="shared" si="25"/>
        <v>91203486</v>
      </c>
      <c r="L42" s="177"/>
    </row>
    <row r="43" spans="1:12" ht="12.75" hidden="1">
      <c r="A43" s="57" t="s">
        <v>214</v>
      </c>
      <c r="B43" s="52"/>
      <c r="C43" s="39" t="s">
        <v>277</v>
      </c>
      <c r="D43" s="46">
        <f>E43</f>
        <v>0</v>
      </c>
      <c r="E43" s="40">
        <f aca="true" t="shared" si="26" ref="E43:K43">E44</f>
        <v>0</v>
      </c>
      <c r="F43" s="40">
        <f t="shared" si="26"/>
        <v>0</v>
      </c>
      <c r="G43" s="40">
        <f t="shared" si="26"/>
        <v>0</v>
      </c>
      <c r="H43" s="40">
        <f t="shared" si="26"/>
        <v>0</v>
      </c>
      <c r="I43" s="46">
        <f t="shared" si="26"/>
        <v>0</v>
      </c>
      <c r="J43" s="40">
        <f t="shared" si="26"/>
        <v>0</v>
      </c>
      <c r="K43" s="40">
        <f t="shared" si="26"/>
        <v>0</v>
      </c>
      <c r="L43" s="177"/>
    </row>
    <row r="44" spans="1:12" ht="33.75" hidden="1">
      <c r="A44" s="57" t="s">
        <v>202</v>
      </c>
      <c r="B44" s="52"/>
      <c r="C44" s="39" t="s">
        <v>276</v>
      </c>
      <c r="D44" s="46">
        <f>D68+D59</f>
        <v>0</v>
      </c>
      <c r="E44" s="40">
        <f>E68+E59</f>
        <v>0</v>
      </c>
      <c r="F44" s="40">
        <f aca="true" t="shared" si="27" ref="F44:K44">F68+F59</f>
        <v>0</v>
      </c>
      <c r="G44" s="40">
        <f t="shared" si="27"/>
        <v>0</v>
      </c>
      <c r="H44" s="40">
        <f t="shared" si="27"/>
        <v>0</v>
      </c>
      <c r="I44" s="40">
        <f t="shared" si="27"/>
        <v>0</v>
      </c>
      <c r="J44" s="40">
        <f t="shared" si="27"/>
        <v>0</v>
      </c>
      <c r="K44" s="40">
        <f t="shared" si="27"/>
        <v>0</v>
      </c>
      <c r="L44" s="177"/>
    </row>
    <row r="45" spans="1:12" ht="24.75" customHeight="1">
      <c r="A45" s="57" t="s">
        <v>218</v>
      </c>
      <c r="B45" s="52"/>
      <c r="C45" s="39" t="s">
        <v>164</v>
      </c>
      <c r="D45" s="46">
        <f>E45</f>
        <v>99230045</v>
      </c>
      <c r="E45" s="40">
        <f aca="true" t="shared" si="28" ref="E45:K45">E46+E47</f>
        <v>99230045</v>
      </c>
      <c r="F45" s="40">
        <f t="shared" si="28"/>
        <v>8026559</v>
      </c>
      <c r="G45" s="40">
        <f t="shared" si="28"/>
        <v>0</v>
      </c>
      <c r="H45" s="40">
        <f t="shared" si="28"/>
        <v>0</v>
      </c>
      <c r="I45" s="46">
        <f t="shared" si="28"/>
        <v>8026559</v>
      </c>
      <c r="J45" s="40">
        <f t="shared" si="28"/>
        <v>91203486</v>
      </c>
      <c r="K45" s="40">
        <f t="shared" si="28"/>
        <v>91203486</v>
      </c>
      <c r="L45" s="177"/>
    </row>
    <row r="46" spans="1:12" ht="45" customHeight="1">
      <c r="A46" s="58" t="s">
        <v>172</v>
      </c>
      <c r="B46" s="52"/>
      <c r="C46" s="39" t="s">
        <v>566</v>
      </c>
      <c r="D46" s="46">
        <f>E46</f>
        <v>99171945</v>
      </c>
      <c r="E46" s="40">
        <f aca="true" t="shared" si="29" ref="E46:K46">E61+E55+E65+E70+E51</f>
        <v>99171945</v>
      </c>
      <c r="F46" s="40">
        <f t="shared" si="29"/>
        <v>8026559</v>
      </c>
      <c r="G46" s="40">
        <f t="shared" si="29"/>
        <v>0</v>
      </c>
      <c r="H46" s="40">
        <f t="shared" si="29"/>
        <v>0</v>
      </c>
      <c r="I46" s="46">
        <f t="shared" si="29"/>
        <v>8026559</v>
      </c>
      <c r="J46" s="40">
        <f t="shared" si="29"/>
        <v>91145386</v>
      </c>
      <c r="K46" s="40">
        <f t="shared" si="29"/>
        <v>91145386</v>
      </c>
      <c r="L46" s="177"/>
    </row>
    <row r="47" spans="1:12" ht="12" customHeight="1">
      <c r="A47" s="58" t="s">
        <v>177</v>
      </c>
      <c r="B47" s="52"/>
      <c r="C47" s="39" t="s">
        <v>567</v>
      </c>
      <c r="D47" s="46">
        <f>D79+D73+D76+D87+D83+D90</f>
        <v>58100</v>
      </c>
      <c r="E47" s="40">
        <f>E79+E73+E76+E87+E83+E90</f>
        <v>58100</v>
      </c>
      <c r="F47" s="40">
        <f aca="true" t="shared" si="30" ref="F47:K47">F79+F73+F76+F87+F83+F90</f>
        <v>0</v>
      </c>
      <c r="G47" s="40">
        <f t="shared" si="30"/>
        <v>0</v>
      </c>
      <c r="H47" s="40">
        <f t="shared" si="30"/>
        <v>0</v>
      </c>
      <c r="I47" s="46">
        <f t="shared" si="30"/>
        <v>0</v>
      </c>
      <c r="J47" s="40">
        <f t="shared" si="30"/>
        <v>58100</v>
      </c>
      <c r="K47" s="40">
        <f t="shared" si="30"/>
        <v>58100</v>
      </c>
      <c r="L47" s="177"/>
    </row>
    <row r="48" spans="1:11" ht="12" customHeight="1">
      <c r="A48" s="58"/>
      <c r="B48" s="52"/>
      <c r="C48" s="121"/>
      <c r="D48" s="46"/>
      <c r="E48" s="40"/>
      <c r="F48" s="40"/>
      <c r="G48" s="40"/>
      <c r="H48" s="40"/>
      <c r="I48" s="46"/>
      <c r="J48" s="40"/>
      <c r="K48" s="40"/>
    </row>
    <row r="49" spans="1:11" ht="32.25" customHeight="1">
      <c r="A49" s="119" t="s">
        <v>173</v>
      </c>
      <c r="B49" s="51"/>
      <c r="C49" s="39" t="s">
        <v>389</v>
      </c>
      <c r="D49" s="46">
        <f>D50</f>
        <v>6003049</v>
      </c>
      <c r="E49" s="40">
        <f aca="true" t="shared" si="31" ref="E49:K50">E50</f>
        <v>6003049</v>
      </c>
      <c r="F49" s="40">
        <f t="shared" si="31"/>
        <v>494967</v>
      </c>
      <c r="G49" s="40">
        <f t="shared" si="31"/>
        <v>0</v>
      </c>
      <c r="H49" s="40">
        <f t="shared" si="31"/>
        <v>0</v>
      </c>
      <c r="I49" s="46">
        <f t="shared" si="31"/>
        <v>494967</v>
      </c>
      <c r="J49" s="40">
        <f t="shared" si="31"/>
        <v>5508082</v>
      </c>
      <c r="K49" s="40">
        <f t="shared" si="31"/>
        <v>5508082</v>
      </c>
    </row>
    <row r="50" spans="1:11" ht="22.5" customHeight="1">
      <c r="A50" s="57" t="s">
        <v>218</v>
      </c>
      <c r="B50" s="52"/>
      <c r="C50" s="39" t="s">
        <v>384</v>
      </c>
      <c r="D50" s="46">
        <f>D51</f>
        <v>6003049</v>
      </c>
      <c r="E50" s="40">
        <f t="shared" si="31"/>
        <v>6003049</v>
      </c>
      <c r="F50" s="40">
        <f t="shared" si="31"/>
        <v>494967</v>
      </c>
      <c r="G50" s="40">
        <f t="shared" si="31"/>
        <v>0</v>
      </c>
      <c r="H50" s="40">
        <f t="shared" si="31"/>
        <v>0</v>
      </c>
      <c r="I50" s="46">
        <f t="shared" si="31"/>
        <v>494967</v>
      </c>
      <c r="J50" s="40">
        <f t="shared" si="31"/>
        <v>5508082</v>
      </c>
      <c r="K50" s="40">
        <f t="shared" si="31"/>
        <v>5508082</v>
      </c>
    </row>
    <row r="51" spans="1:11" ht="44.25" customHeight="1">
      <c r="A51" s="58" t="s">
        <v>386</v>
      </c>
      <c r="B51" s="52"/>
      <c r="C51" s="39" t="s">
        <v>383</v>
      </c>
      <c r="D51" s="46">
        <f>E51</f>
        <v>6003049</v>
      </c>
      <c r="E51" s="40">
        <v>6003049</v>
      </c>
      <c r="F51" s="40">
        <v>494967</v>
      </c>
      <c r="G51" s="40">
        <v>0</v>
      </c>
      <c r="H51" s="40">
        <v>0</v>
      </c>
      <c r="I51" s="46">
        <f>F51</f>
        <v>494967</v>
      </c>
      <c r="J51" s="40">
        <f>D51-I51</f>
        <v>5508082</v>
      </c>
      <c r="K51" s="40">
        <f>E51-I51</f>
        <v>5508082</v>
      </c>
    </row>
    <row r="52" spans="1:11" ht="3" customHeight="1">
      <c r="A52" s="58"/>
      <c r="B52" s="52"/>
      <c r="C52" s="121"/>
      <c r="D52" s="46"/>
      <c r="E52" s="40"/>
      <c r="F52" s="40"/>
      <c r="G52" s="40"/>
      <c r="H52" s="40"/>
      <c r="I52" s="46"/>
      <c r="J52" s="40"/>
      <c r="K52" s="40"/>
    </row>
    <row r="53" spans="1:11" ht="32.25" customHeight="1">
      <c r="A53" s="119" t="s">
        <v>173</v>
      </c>
      <c r="B53" s="51"/>
      <c r="C53" s="39" t="s">
        <v>390</v>
      </c>
      <c r="D53" s="46">
        <f>D54</f>
        <v>18842996</v>
      </c>
      <c r="E53" s="40">
        <f aca="true" t="shared" si="32" ref="E53:K54">E54</f>
        <v>18842996</v>
      </c>
      <c r="F53" s="40">
        <f t="shared" si="32"/>
        <v>1586879</v>
      </c>
      <c r="G53" s="40">
        <f t="shared" si="32"/>
        <v>0</v>
      </c>
      <c r="H53" s="40">
        <f t="shared" si="32"/>
        <v>0</v>
      </c>
      <c r="I53" s="46">
        <f t="shared" si="32"/>
        <v>1586879</v>
      </c>
      <c r="J53" s="40">
        <f t="shared" si="32"/>
        <v>17256117</v>
      </c>
      <c r="K53" s="40">
        <f t="shared" si="32"/>
        <v>17256117</v>
      </c>
    </row>
    <row r="54" spans="1:11" ht="22.5" customHeight="1">
      <c r="A54" s="57" t="s">
        <v>218</v>
      </c>
      <c r="B54" s="52"/>
      <c r="C54" s="39" t="s">
        <v>391</v>
      </c>
      <c r="D54" s="46">
        <f>D55</f>
        <v>18842996</v>
      </c>
      <c r="E54" s="40">
        <f t="shared" si="32"/>
        <v>18842996</v>
      </c>
      <c r="F54" s="40">
        <f t="shared" si="32"/>
        <v>1586879</v>
      </c>
      <c r="G54" s="40">
        <f t="shared" si="32"/>
        <v>0</v>
      </c>
      <c r="H54" s="40">
        <f t="shared" si="32"/>
        <v>0</v>
      </c>
      <c r="I54" s="46">
        <f t="shared" si="32"/>
        <v>1586879</v>
      </c>
      <c r="J54" s="40">
        <f t="shared" si="32"/>
        <v>17256117</v>
      </c>
      <c r="K54" s="40">
        <f t="shared" si="32"/>
        <v>17256117</v>
      </c>
    </row>
    <row r="55" spans="1:11" ht="48.75" customHeight="1">
      <c r="A55" s="58" t="s">
        <v>386</v>
      </c>
      <c r="B55" s="52"/>
      <c r="C55" s="39" t="s">
        <v>392</v>
      </c>
      <c r="D55" s="46">
        <f>E55</f>
        <v>18842996</v>
      </c>
      <c r="E55" s="40">
        <v>18842996</v>
      </c>
      <c r="F55" s="40">
        <v>1586879</v>
      </c>
      <c r="G55" s="40">
        <v>0</v>
      </c>
      <c r="H55" s="40">
        <v>0</v>
      </c>
      <c r="I55" s="46">
        <f>F55</f>
        <v>1586879</v>
      </c>
      <c r="J55" s="40">
        <f>D55-I55</f>
        <v>17256117</v>
      </c>
      <c r="K55" s="40">
        <f>E55-I55</f>
        <v>17256117</v>
      </c>
    </row>
    <row r="56" spans="1:11" ht="1.5" customHeight="1">
      <c r="A56" s="58"/>
      <c r="B56" s="52"/>
      <c r="C56" s="121"/>
      <c r="D56" s="46"/>
      <c r="E56" s="40"/>
      <c r="F56" s="40"/>
      <c r="G56" s="40"/>
      <c r="H56" s="40"/>
      <c r="I56" s="46"/>
      <c r="J56" s="40"/>
      <c r="K56" s="40"/>
    </row>
    <row r="57" spans="1:11" ht="42">
      <c r="A57" s="119" t="s">
        <v>323</v>
      </c>
      <c r="B57" s="51"/>
      <c r="C57" s="39" t="s">
        <v>388</v>
      </c>
      <c r="D57" s="46">
        <f>D60+D58</f>
        <v>8128900</v>
      </c>
      <c r="E57" s="40">
        <f>E60+E58</f>
        <v>8128900</v>
      </c>
      <c r="F57" s="40">
        <f aca="true" t="shared" si="33" ref="F57:K57">F60+F58</f>
        <v>1333000</v>
      </c>
      <c r="G57" s="40">
        <f t="shared" si="33"/>
        <v>0</v>
      </c>
      <c r="H57" s="40">
        <f t="shared" si="33"/>
        <v>0</v>
      </c>
      <c r="I57" s="46">
        <f t="shared" si="33"/>
        <v>1333000</v>
      </c>
      <c r="J57" s="40">
        <f t="shared" si="33"/>
        <v>6795900</v>
      </c>
      <c r="K57" s="40">
        <f t="shared" si="33"/>
        <v>6795900</v>
      </c>
    </row>
    <row r="58" spans="1:11" ht="0.75" customHeight="1">
      <c r="A58" s="57" t="s">
        <v>214</v>
      </c>
      <c r="B58" s="52"/>
      <c r="C58" s="39" t="s">
        <v>366</v>
      </c>
      <c r="D58" s="46">
        <f>E58</f>
        <v>0</v>
      </c>
      <c r="E58" s="40">
        <f aca="true" t="shared" si="34" ref="E58:K58">E59</f>
        <v>0</v>
      </c>
      <c r="F58" s="40">
        <f>F59</f>
        <v>0</v>
      </c>
      <c r="G58" s="40">
        <f t="shared" si="34"/>
        <v>0</v>
      </c>
      <c r="H58" s="40">
        <f t="shared" si="34"/>
        <v>0</v>
      </c>
      <c r="I58" s="46">
        <f t="shared" si="34"/>
        <v>0</v>
      </c>
      <c r="J58" s="40">
        <f t="shared" si="34"/>
        <v>0</v>
      </c>
      <c r="K58" s="40">
        <f t="shared" si="34"/>
        <v>0</v>
      </c>
    </row>
    <row r="59" spans="1:11" ht="15" customHeight="1" hidden="1">
      <c r="A59" s="58" t="s">
        <v>202</v>
      </c>
      <c r="B59" s="52"/>
      <c r="C59" s="39" t="s">
        <v>365</v>
      </c>
      <c r="D59" s="46">
        <f>E59</f>
        <v>0</v>
      </c>
      <c r="E59" s="40">
        <v>0</v>
      </c>
      <c r="F59" s="40">
        <v>0</v>
      </c>
      <c r="G59" s="40">
        <v>0</v>
      </c>
      <c r="H59" s="40">
        <v>0</v>
      </c>
      <c r="I59" s="46">
        <f>F59</f>
        <v>0</v>
      </c>
      <c r="J59" s="40">
        <f>D59-I59</f>
        <v>0</v>
      </c>
      <c r="K59" s="40">
        <f>E59-I59</f>
        <v>0</v>
      </c>
    </row>
    <row r="60" spans="1:11" ht="27.75" customHeight="1">
      <c r="A60" s="57" t="s">
        <v>218</v>
      </c>
      <c r="B60" s="52"/>
      <c r="C60" s="39" t="s">
        <v>385</v>
      </c>
      <c r="D60" s="46">
        <f>E60</f>
        <v>8128900</v>
      </c>
      <c r="E60" s="40">
        <f>E61</f>
        <v>8128900</v>
      </c>
      <c r="F60" s="40">
        <f aca="true" t="shared" si="35" ref="F60:K60">F61</f>
        <v>1333000</v>
      </c>
      <c r="G60" s="40">
        <f t="shared" si="35"/>
        <v>0</v>
      </c>
      <c r="H60" s="40">
        <f t="shared" si="35"/>
        <v>0</v>
      </c>
      <c r="I60" s="46">
        <f t="shared" si="35"/>
        <v>1333000</v>
      </c>
      <c r="J60" s="40">
        <f t="shared" si="35"/>
        <v>6795900</v>
      </c>
      <c r="K60" s="40">
        <f t="shared" si="35"/>
        <v>6795900</v>
      </c>
    </row>
    <row r="61" spans="1:11" ht="45.75" customHeight="1">
      <c r="A61" s="58" t="s">
        <v>386</v>
      </c>
      <c r="B61" s="52"/>
      <c r="C61" s="39" t="s">
        <v>387</v>
      </c>
      <c r="D61" s="46">
        <f>E61</f>
        <v>8128900</v>
      </c>
      <c r="E61" s="40">
        <v>8128900</v>
      </c>
      <c r="F61" s="40">
        <v>1333000</v>
      </c>
      <c r="G61" s="40">
        <v>0</v>
      </c>
      <c r="H61" s="40">
        <v>0</v>
      </c>
      <c r="I61" s="46">
        <f>F61</f>
        <v>1333000</v>
      </c>
      <c r="J61" s="40">
        <f>D61-I61</f>
        <v>6795900</v>
      </c>
      <c r="K61" s="40">
        <f>E61-I61</f>
        <v>6795900</v>
      </c>
    </row>
    <row r="62" spans="1:11" ht="1.5" customHeight="1">
      <c r="A62" s="58"/>
      <c r="B62" s="52"/>
      <c r="C62" s="39"/>
      <c r="D62" s="46"/>
      <c r="E62" s="40"/>
      <c r="F62" s="40"/>
      <c r="G62" s="40"/>
      <c r="H62" s="40"/>
      <c r="I62" s="46"/>
      <c r="J62" s="40"/>
      <c r="K62" s="40"/>
    </row>
    <row r="63" spans="1:11" ht="42" hidden="1">
      <c r="A63" s="119" t="s">
        <v>175</v>
      </c>
      <c r="B63" s="51"/>
      <c r="C63" s="55" t="s">
        <v>115</v>
      </c>
      <c r="D63" s="113">
        <f aca="true" t="shared" si="36" ref="D63:K64">D64</f>
        <v>0</v>
      </c>
      <c r="E63" s="56">
        <f t="shared" si="36"/>
        <v>0</v>
      </c>
      <c r="F63" s="56">
        <f t="shared" si="36"/>
        <v>0</v>
      </c>
      <c r="G63" s="56">
        <f t="shared" si="36"/>
        <v>0</v>
      </c>
      <c r="H63" s="56">
        <f t="shared" si="36"/>
        <v>0</v>
      </c>
      <c r="I63" s="113">
        <f t="shared" si="36"/>
        <v>0</v>
      </c>
      <c r="J63" s="56">
        <f t="shared" si="36"/>
        <v>0</v>
      </c>
      <c r="K63" s="56">
        <f t="shared" si="36"/>
        <v>0</v>
      </c>
    </row>
    <row r="64" spans="1:11" ht="22.5" hidden="1">
      <c r="A64" s="57" t="s">
        <v>218</v>
      </c>
      <c r="B64" s="51"/>
      <c r="C64" s="39" t="s">
        <v>224</v>
      </c>
      <c r="D64" s="46">
        <f aca="true" t="shared" si="37" ref="D64:D79">E64</f>
        <v>0</v>
      </c>
      <c r="E64" s="40">
        <f t="shared" si="36"/>
        <v>0</v>
      </c>
      <c r="F64" s="40">
        <f t="shared" si="36"/>
        <v>0</v>
      </c>
      <c r="G64" s="40">
        <f t="shared" si="36"/>
        <v>0</v>
      </c>
      <c r="H64" s="40">
        <f t="shared" si="36"/>
        <v>0</v>
      </c>
      <c r="I64" s="46">
        <f t="shared" si="36"/>
        <v>0</v>
      </c>
      <c r="J64" s="40">
        <f t="shared" si="36"/>
        <v>0</v>
      </c>
      <c r="K64" s="40">
        <f t="shared" si="36"/>
        <v>0</v>
      </c>
    </row>
    <row r="65" spans="1:11" ht="45" hidden="1">
      <c r="A65" s="58" t="s">
        <v>174</v>
      </c>
      <c r="B65" s="51"/>
      <c r="C65" s="39" t="s">
        <v>116</v>
      </c>
      <c r="D65" s="46">
        <f t="shared" si="37"/>
        <v>0</v>
      </c>
      <c r="E65" s="40">
        <v>0</v>
      </c>
      <c r="F65" s="40">
        <v>0</v>
      </c>
      <c r="G65" s="40">
        <v>0</v>
      </c>
      <c r="H65" s="40">
        <v>0</v>
      </c>
      <c r="I65" s="46">
        <f>F65</f>
        <v>0</v>
      </c>
      <c r="J65" s="40">
        <f>D65-I65</f>
        <v>0</v>
      </c>
      <c r="K65" s="40">
        <f>E65-I65</f>
        <v>0</v>
      </c>
    </row>
    <row r="66" spans="1:11" ht="22.5" customHeight="1">
      <c r="A66" s="119" t="s">
        <v>324</v>
      </c>
      <c r="B66" s="51"/>
      <c r="C66" s="55" t="s">
        <v>393</v>
      </c>
      <c r="D66" s="113">
        <f aca="true" t="shared" si="38" ref="D66:K66">D67+D69</f>
        <v>66197000</v>
      </c>
      <c r="E66" s="56">
        <f t="shared" si="38"/>
        <v>66197000</v>
      </c>
      <c r="F66" s="56">
        <f t="shared" si="38"/>
        <v>4611713</v>
      </c>
      <c r="G66" s="56">
        <f t="shared" si="38"/>
        <v>0</v>
      </c>
      <c r="H66" s="56">
        <f t="shared" si="38"/>
        <v>0</v>
      </c>
      <c r="I66" s="113">
        <f t="shared" si="38"/>
        <v>4611713</v>
      </c>
      <c r="J66" s="56">
        <f t="shared" si="38"/>
        <v>61585287</v>
      </c>
      <c r="K66" s="56">
        <f t="shared" si="38"/>
        <v>61585287</v>
      </c>
    </row>
    <row r="67" spans="1:11" ht="13.5" customHeight="1">
      <c r="A67" s="57" t="s">
        <v>214</v>
      </c>
      <c r="B67" s="52"/>
      <c r="C67" s="39" t="s">
        <v>394</v>
      </c>
      <c r="D67" s="46">
        <f>E67</f>
        <v>0</v>
      </c>
      <c r="E67" s="40">
        <f>E68</f>
        <v>0</v>
      </c>
      <c r="F67" s="40">
        <f aca="true" t="shared" si="39" ref="F67:K67">F68</f>
        <v>0</v>
      </c>
      <c r="G67" s="40">
        <f t="shared" si="39"/>
        <v>0</v>
      </c>
      <c r="H67" s="40">
        <f t="shared" si="39"/>
        <v>0</v>
      </c>
      <c r="I67" s="46">
        <f t="shared" si="39"/>
        <v>0</v>
      </c>
      <c r="J67" s="40">
        <f t="shared" si="39"/>
        <v>0</v>
      </c>
      <c r="K67" s="40">
        <f t="shared" si="39"/>
        <v>0</v>
      </c>
    </row>
    <row r="68" spans="1:11" ht="22.5" customHeight="1">
      <c r="A68" s="58" t="s">
        <v>202</v>
      </c>
      <c r="B68" s="52"/>
      <c r="C68" s="39" t="s">
        <v>395</v>
      </c>
      <c r="D68" s="46">
        <f>E68</f>
        <v>0</v>
      </c>
      <c r="E68" s="40"/>
      <c r="F68" s="40"/>
      <c r="G68" s="40">
        <v>0</v>
      </c>
      <c r="H68" s="40">
        <v>0</v>
      </c>
      <c r="I68" s="46">
        <f>F68</f>
        <v>0</v>
      </c>
      <c r="J68" s="40">
        <f>D68-I68</f>
        <v>0</v>
      </c>
      <c r="K68" s="40">
        <f>E68-I68</f>
        <v>0</v>
      </c>
    </row>
    <row r="69" spans="1:11" ht="24.75" customHeight="1">
      <c r="A69" s="57" t="s">
        <v>218</v>
      </c>
      <c r="B69" s="51"/>
      <c r="C69" s="39" t="s">
        <v>396</v>
      </c>
      <c r="D69" s="46">
        <f t="shared" si="37"/>
        <v>66197000</v>
      </c>
      <c r="E69" s="40">
        <f aca="true" t="shared" si="40" ref="E69:K69">E70</f>
        <v>66197000</v>
      </c>
      <c r="F69" s="40">
        <f t="shared" si="40"/>
        <v>4611713</v>
      </c>
      <c r="G69" s="40">
        <f t="shared" si="40"/>
        <v>0</v>
      </c>
      <c r="H69" s="40">
        <f t="shared" si="40"/>
        <v>0</v>
      </c>
      <c r="I69" s="46">
        <f t="shared" si="40"/>
        <v>4611713</v>
      </c>
      <c r="J69" s="40">
        <f t="shared" si="40"/>
        <v>61585287</v>
      </c>
      <c r="K69" s="40">
        <f t="shared" si="40"/>
        <v>61585287</v>
      </c>
    </row>
    <row r="70" spans="1:11" ht="44.25" customHeight="1">
      <c r="A70" s="58" t="s">
        <v>386</v>
      </c>
      <c r="B70" s="51"/>
      <c r="C70" s="39" t="s">
        <v>397</v>
      </c>
      <c r="D70" s="46">
        <f t="shared" si="37"/>
        <v>66197000</v>
      </c>
      <c r="E70" s="40">
        <v>66197000</v>
      </c>
      <c r="F70" s="40">
        <v>4611713</v>
      </c>
      <c r="G70" s="40">
        <v>0</v>
      </c>
      <c r="H70" s="40">
        <v>0</v>
      </c>
      <c r="I70" s="46">
        <f>F70</f>
        <v>4611713</v>
      </c>
      <c r="J70" s="40">
        <f>D70-I70</f>
        <v>61585287</v>
      </c>
      <c r="K70" s="40">
        <f>E70-I70</f>
        <v>61585287</v>
      </c>
    </row>
    <row r="71" spans="1:11" ht="42" hidden="1">
      <c r="A71" s="119" t="s">
        <v>106</v>
      </c>
      <c r="B71" s="51"/>
      <c r="C71" s="55" t="s">
        <v>304</v>
      </c>
      <c r="D71" s="113">
        <f t="shared" si="37"/>
        <v>0</v>
      </c>
      <c r="E71" s="56">
        <f aca="true" t="shared" si="41" ref="E71:K72">E72</f>
        <v>0</v>
      </c>
      <c r="F71" s="56">
        <f t="shared" si="41"/>
        <v>0</v>
      </c>
      <c r="G71" s="56">
        <f t="shared" si="41"/>
        <v>0</v>
      </c>
      <c r="H71" s="56">
        <f t="shared" si="41"/>
        <v>0</v>
      </c>
      <c r="I71" s="113">
        <f t="shared" si="41"/>
        <v>0</v>
      </c>
      <c r="J71" s="56">
        <f t="shared" si="41"/>
        <v>0</v>
      </c>
      <c r="K71" s="56">
        <f t="shared" si="41"/>
        <v>0</v>
      </c>
    </row>
    <row r="72" spans="1:11" ht="22.5" hidden="1">
      <c r="A72" s="57" t="s">
        <v>218</v>
      </c>
      <c r="B72" s="51"/>
      <c r="C72" s="55" t="s">
        <v>303</v>
      </c>
      <c r="D72" s="113">
        <f t="shared" si="37"/>
        <v>0</v>
      </c>
      <c r="E72" s="56">
        <f>E73</f>
        <v>0</v>
      </c>
      <c r="F72" s="56">
        <f t="shared" si="41"/>
        <v>0</v>
      </c>
      <c r="G72" s="56">
        <f t="shared" si="41"/>
        <v>0</v>
      </c>
      <c r="H72" s="56">
        <f t="shared" si="41"/>
        <v>0</v>
      </c>
      <c r="I72" s="113">
        <f t="shared" si="41"/>
        <v>0</v>
      </c>
      <c r="J72" s="56">
        <f t="shared" si="41"/>
        <v>0</v>
      </c>
      <c r="K72" s="56">
        <f t="shared" si="41"/>
        <v>0</v>
      </c>
    </row>
    <row r="73" spans="1:11" ht="45" hidden="1">
      <c r="A73" s="58" t="s">
        <v>174</v>
      </c>
      <c r="B73" s="51"/>
      <c r="C73" s="55" t="s">
        <v>302</v>
      </c>
      <c r="D73" s="113">
        <f t="shared" si="37"/>
        <v>0</v>
      </c>
      <c r="E73" s="56">
        <v>0</v>
      </c>
      <c r="F73" s="56">
        <v>0</v>
      </c>
      <c r="G73" s="56">
        <v>0</v>
      </c>
      <c r="H73" s="56">
        <v>0</v>
      </c>
      <c r="I73" s="113">
        <f>F73</f>
        <v>0</v>
      </c>
      <c r="J73" s="56">
        <f>D73-I73</f>
        <v>0</v>
      </c>
      <c r="K73" s="56">
        <f>E73-I73</f>
        <v>0</v>
      </c>
    </row>
    <row r="74" spans="1:11" ht="12.75" hidden="1">
      <c r="A74" s="119" t="s">
        <v>107</v>
      </c>
      <c r="B74" s="51"/>
      <c r="C74" s="55" t="s">
        <v>307</v>
      </c>
      <c r="D74" s="113">
        <f>E74</f>
        <v>0</v>
      </c>
      <c r="E74" s="56">
        <f aca="true" t="shared" si="42" ref="E74:K75">E75</f>
        <v>0</v>
      </c>
      <c r="F74" s="56">
        <f t="shared" si="42"/>
        <v>0</v>
      </c>
      <c r="G74" s="56">
        <f t="shared" si="42"/>
        <v>0</v>
      </c>
      <c r="H74" s="56">
        <f t="shared" si="42"/>
        <v>0</v>
      </c>
      <c r="I74" s="113">
        <f t="shared" si="42"/>
        <v>0</v>
      </c>
      <c r="J74" s="56">
        <f t="shared" si="42"/>
        <v>0</v>
      </c>
      <c r="K74" s="56">
        <f t="shared" si="42"/>
        <v>0</v>
      </c>
    </row>
    <row r="75" spans="1:11" ht="22.5" hidden="1">
      <c r="A75" s="57" t="s">
        <v>218</v>
      </c>
      <c r="B75" s="51"/>
      <c r="C75" s="55" t="s">
        <v>306</v>
      </c>
      <c r="D75" s="113">
        <f>E75</f>
        <v>0</v>
      </c>
      <c r="E75" s="56">
        <f>E76</f>
        <v>0</v>
      </c>
      <c r="F75" s="56">
        <f t="shared" si="42"/>
        <v>0</v>
      </c>
      <c r="G75" s="56">
        <f t="shared" si="42"/>
        <v>0</v>
      </c>
      <c r="H75" s="56">
        <f t="shared" si="42"/>
        <v>0</v>
      </c>
      <c r="I75" s="113">
        <f t="shared" si="42"/>
        <v>0</v>
      </c>
      <c r="J75" s="56">
        <f t="shared" si="42"/>
        <v>0</v>
      </c>
      <c r="K75" s="56">
        <f t="shared" si="42"/>
        <v>0</v>
      </c>
    </row>
    <row r="76" spans="1:11" ht="45" hidden="1">
      <c r="A76" s="58" t="s">
        <v>174</v>
      </c>
      <c r="B76" s="51"/>
      <c r="C76" s="55" t="s">
        <v>305</v>
      </c>
      <c r="D76" s="113">
        <f>E76</f>
        <v>0</v>
      </c>
      <c r="E76" s="56">
        <v>0</v>
      </c>
      <c r="F76" s="56">
        <v>0</v>
      </c>
      <c r="G76" s="56">
        <v>0</v>
      </c>
      <c r="H76" s="56">
        <v>0</v>
      </c>
      <c r="I76" s="113">
        <f>F76</f>
        <v>0</v>
      </c>
      <c r="J76" s="56">
        <f>D76-I76</f>
        <v>0</v>
      </c>
      <c r="K76" s="56">
        <f>E76-I76</f>
        <v>0</v>
      </c>
    </row>
    <row r="77" spans="1:11" ht="31.5" customHeight="1">
      <c r="A77" s="119" t="s">
        <v>186</v>
      </c>
      <c r="B77" s="51"/>
      <c r="C77" s="39" t="s">
        <v>399</v>
      </c>
      <c r="D77" s="46">
        <f t="shared" si="37"/>
        <v>58100</v>
      </c>
      <c r="E77" s="40">
        <f aca="true" t="shared" si="43" ref="E77:K78">E78</f>
        <v>58100</v>
      </c>
      <c r="F77" s="40">
        <f t="shared" si="43"/>
        <v>0</v>
      </c>
      <c r="G77" s="40">
        <f t="shared" si="43"/>
        <v>0</v>
      </c>
      <c r="H77" s="40">
        <f t="shared" si="43"/>
        <v>0</v>
      </c>
      <c r="I77" s="46">
        <f t="shared" si="43"/>
        <v>0</v>
      </c>
      <c r="J77" s="40">
        <f t="shared" si="43"/>
        <v>58100</v>
      </c>
      <c r="K77" s="40">
        <f t="shared" si="43"/>
        <v>58100</v>
      </c>
    </row>
    <row r="78" spans="1:11" ht="24" customHeight="1">
      <c r="A78" s="57" t="s">
        <v>218</v>
      </c>
      <c r="B78" s="51"/>
      <c r="C78" s="39" t="s">
        <v>398</v>
      </c>
      <c r="D78" s="46">
        <f t="shared" si="37"/>
        <v>58100</v>
      </c>
      <c r="E78" s="40">
        <f t="shared" si="43"/>
        <v>58100</v>
      </c>
      <c r="F78" s="40">
        <f t="shared" si="43"/>
        <v>0</v>
      </c>
      <c r="G78" s="40">
        <f t="shared" si="43"/>
        <v>0</v>
      </c>
      <c r="H78" s="40">
        <f t="shared" si="43"/>
        <v>0</v>
      </c>
      <c r="I78" s="46">
        <f t="shared" si="43"/>
        <v>0</v>
      </c>
      <c r="J78" s="40">
        <f t="shared" si="43"/>
        <v>58100</v>
      </c>
      <c r="K78" s="40">
        <f t="shared" si="43"/>
        <v>58100</v>
      </c>
    </row>
    <row r="79" spans="1:11" ht="12.75">
      <c r="A79" s="58" t="s">
        <v>401</v>
      </c>
      <c r="B79" s="51"/>
      <c r="C79" s="39" t="s">
        <v>400</v>
      </c>
      <c r="D79" s="46">
        <f t="shared" si="37"/>
        <v>58100</v>
      </c>
      <c r="E79" s="40">
        <v>58100</v>
      </c>
      <c r="F79" s="40">
        <v>0</v>
      </c>
      <c r="G79" s="40">
        <v>0</v>
      </c>
      <c r="H79" s="40">
        <v>0</v>
      </c>
      <c r="I79" s="46">
        <f>F79</f>
        <v>0</v>
      </c>
      <c r="J79" s="40">
        <f>D79-I79</f>
        <v>58100</v>
      </c>
      <c r="K79" s="40">
        <f>E79-I79</f>
        <v>58100</v>
      </c>
    </row>
    <row r="80" spans="1:11" ht="7.5" customHeight="1">
      <c r="A80" s="58"/>
      <c r="B80" s="51"/>
      <c r="C80" s="39"/>
      <c r="D80" s="46"/>
      <c r="E80" s="40"/>
      <c r="F80" s="40"/>
      <c r="G80" s="40"/>
      <c r="H80" s="40"/>
      <c r="I80" s="46"/>
      <c r="J80" s="40"/>
      <c r="K80" s="40"/>
    </row>
    <row r="81" spans="1:11" ht="42" hidden="1">
      <c r="A81" s="119" t="s">
        <v>106</v>
      </c>
      <c r="B81" s="51"/>
      <c r="C81" s="39" t="s">
        <v>304</v>
      </c>
      <c r="D81" s="46">
        <f aca="true" t="shared" si="44" ref="D81:K82">D82</f>
        <v>0</v>
      </c>
      <c r="E81" s="40">
        <f t="shared" si="44"/>
        <v>0</v>
      </c>
      <c r="F81" s="40">
        <f t="shared" si="44"/>
        <v>0</v>
      </c>
      <c r="G81" s="40">
        <f t="shared" si="44"/>
        <v>0</v>
      </c>
      <c r="H81" s="40">
        <f t="shared" si="44"/>
        <v>0</v>
      </c>
      <c r="I81" s="46">
        <f t="shared" si="44"/>
        <v>0</v>
      </c>
      <c r="J81" s="40">
        <f t="shared" si="44"/>
        <v>0</v>
      </c>
      <c r="K81" s="40">
        <f t="shared" si="44"/>
        <v>0</v>
      </c>
    </row>
    <row r="82" spans="1:11" ht="22.5" hidden="1">
      <c r="A82" s="57" t="s">
        <v>218</v>
      </c>
      <c r="B82" s="51"/>
      <c r="C82" s="39" t="s">
        <v>303</v>
      </c>
      <c r="D82" s="46">
        <f>D83</f>
        <v>0</v>
      </c>
      <c r="E82" s="40">
        <f t="shared" si="44"/>
        <v>0</v>
      </c>
      <c r="F82" s="40">
        <f t="shared" si="44"/>
        <v>0</v>
      </c>
      <c r="G82" s="40">
        <f t="shared" si="44"/>
        <v>0</v>
      </c>
      <c r="H82" s="40">
        <f t="shared" si="44"/>
        <v>0</v>
      </c>
      <c r="I82" s="46">
        <f t="shared" si="44"/>
        <v>0</v>
      </c>
      <c r="J82" s="40">
        <f t="shared" si="44"/>
        <v>0</v>
      </c>
      <c r="K82" s="40">
        <f t="shared" si="44"/>
        <v>0</v>
      </c>
    </row>
    <row r="83" spans="1:11" ht="12.75" hidden="1">
      <c r="A83" s="57" t="s">
        <v>177</v>
      </c>
      <c r="B83" s="51"/>
      <c r="C83" s="39" t="s">
        <v>302</v>
      </c>
      <c r="D83" s="46">
        <f>E83</f>
        <v>0</v>
      </c>
      <c r="E83" s="40"/>
      <c r="F83" s="40"/>
      <c r="G83" s="40">
        <v>0</v>
      </c>
      <c r="H83" s="40">
        <v>0</v>
      </c>
      <c r="I83" s="46">
        <f>F83</f>
        <v>0</v>
      </c>
      <c r="J83" s="40">
        <f>D83-I83</f>
        <v>0</v>
      </c>
      <c r="K83" s="40">
        <f>E83-I83</f>
        <v>0</v>
      </c>
    </row>
    <row r="84" spans="1:11" ht="10.5" customHeight="1" hidden="1">
      <c r="A84" s="58"/>
      <c r="B84" s="51"/>
      <c r="C84" s="39"/>
      <c r="D84" s="46"/>
      <c r="E84" s="40"/>
      <c r="F84" s="40"/>
      <c r="G84" s="40"/>
      <c r="H84" s="40"/>
      <c r="I84" s="46"/>
      <c r="J84" s="40"/>
      <c r="K84" s="40"/>
    </row>
    <row r="85" spans="1:11" ht="12.75" hidden="1">
      <c r="A85" s="119" t="s">
        <v>107</v>
      </c>
      <c r="B85" s="51"/>
      <c r="C85" s="39" t="s">
        <v>307</v>
      </c>
      <c r="D85" s="46">
        <f aca="true" t="shared" si="45" ref="D85:K86">D86</f>
        <v>0</v>
      </c>
      <c r="E85" s="40">
        <f t="shared" si="45"/>
        <v>0</v>
      </c>
      <c r="F85" s="40">
        <f t="shared" si="45"/>
        <v>0</v>
      </c>
      <c r="G85" s="40">
        <f t="shared" si="45"/>
        <v>0</v>
      </c>
      <c r="H85" s="40">
        <f t="shared" si="45"/>
        <v>0</v>
      </c>
      <c r="I85" s="46">
        <f t="shared" si="45"/>
        <v>0</v>
      </c>
      <c r="J85" s="40">
        <f t="shared" si="45"/>
        <v>0</v>
      </c>
      <c r="K85" s="40">
        <f t="shared" si="45"/>
        <v>0</v>
      </c>
    </row>
    <row r="86" spans="1:11" ht="22.5" hidden="1">
      <c r="A86" s="57" t="s">
        <v>218</v>
      </c>
      <c r="B86" s="51"/>
      <c r="C86" s="39" t="s">
        <v>306</v>
      </c>
      <c r="D86" s="46">
        <f>D87</f>
        <v>0</v>
      </c>
      <c r="E86" s="40">
        <f t="shared" si="45"/>
        <v>0</v>
      </c>
      <c r="F86" s="40">
        <f t="shared" si="45"/>
        <v>0</v>
      </c>
      <c r="G86" s="40">
        <f t="shared" si="45"/>
        <v>0</v>
      </c>
      <c r="H86" s="40">
        <f t="shared" si="45"/>
        <v>0</v>
      </c>
      <c r="I86" s="46">
        <f t="shared" si="45"/>
        <v>0</v>
      </c>
      <c r="J86" s="40">
        <f t="shared" si="45"/>
        <v>0</v>
      </c>
      <c r="K86" s="40">
        <f t="shared" si="45"/>
        <v>0</v>
      </c>
    </row>
    <row r="87" spans="1:11" ht="12.75" hidden="1">
      <c r="A87" s="57" t="s">
        <v>177</v>
      </c>
      <c r="B87" s="51"/>
      <c r="C87" s="39" t="s">
        <v>305</v>
      </c>
      <c r="D87" s="46">
        <f>E87</f>
        <v>0</v>
      </c>
      <c r="E87" s="40"/>
      <c r="F87" s="40"/>
      <c r="G87" s="40">
        <v>0</v>
      </c>
      <c r="H87" s="40">
        <v>0</v>
      </c>
      <c r="I87" s="46">
        <f>F87</f>
        <v>0</v>
      </c>
      <c r="J87" s="40">
        <f>D87-I87</f>
        <v>0</v>
      </c>
      <c r="K87" s="40">
        <f>E87-I87</f>
        <v>0</v>
      </c>
    </row>
    <row r="88" spans="1:11" ht="23.25" customHeight="1" hidden="1">
      <c r="A88" s="119" t="s">
        <v>176</v>
      </c>
      <c r="B88" s="51"/>
      <c r="C88" s="55" t="s">
        <v>360</v>
      </c>
      <c r="D88" s="113">
        <f>D89</f>
        <v>0</v>
      </c>
      <c r="E88" s="113">
        <f aca="true" t="shared" si="46" ref="E88:K89">E89</f>
        <v>0</v>
      </c>
      <c r="F88" s="113">
        <f t="shared" si="46"/>
        <v>0</v>
      </c>
      <c r="G88" s="113">
        <f t="shared" si="46"/>
        <v>0</v>
      </c>
      <c r="H88" s="113">
        <f t="shared" si="46"/>
        <v>0</v>
      </c>
      <c r="I88" s="113">
        <f t="shared" si="46"/>
        <v>0</v>
      </c>
      <c r="J88" s="113">
        <f t="shared" si="46"/>
        <v>0</v>
      </c>
      <c r="K88" s="113">
        <f t="shared" si="46"/>
        <v>0</v>
      </c>
    </row>
    <row r="89" spans="1:11" ht="22.5" hidden="1">
      <c r="A89" s="57" t="s">
        <v>218</v>
      </c>
      <c r="B89" s="51"/>
      <c r="C89" s="39" t="s">
        <v>361</v>
      </c>
      <c r="D89" s="46">
        <f>D90</f>
        <v>0</v>
      </c>
      <c r="E89" s="46">
        <f t="shared" si="46"/>
        <v>0</v>
      </c>
      <c r="F89" s="46">
        <f t="shared" si="46"/>
        <v>0</v>
      </c>
      <c r="G89" s="46">
        <f t="shared" si="46"/>
        <v>0</v>
      </c>
      <c r="H89" s="46">
        <f t="shared" si="46"/>
        <v>0</v>
      </c>
      <c r="I89" s="46">
        <f t="shared" si="46"/>
        <v>0</v>
      </c>
      <c r="J89" s="46">
        <f t="shared" si="46"/>
        <v>0</v>
      </c>
      <c r="K89" s="46">
        <f t="shared" si="46"/>
        <v>0</v>
      </c>
    </row>
    <row r="90" spans="1:11" ht="12.75" hidden="1">
      <c r="A90" s="57" t="s">
        <v>177</v>
      </c>
      <c r="B90" s="51"/>
      <c r="C90" s="39" t="s">
        <v>362</v>
      </c>
      <c r="D90" s="46">
        <f>E90</f>
        <v>0</v>
      </c>
      <c r="E90" s="40"/>
      <c r="F90" s="40"/>
      <c r="G90" s="40"/>
      <c r="H90" s="40"/>
      <c r="I90" s="46">
        <f>F90</f>
        <v>0</v>
      </c>
      <c r="J90" s="40">
        <f>D90-F90</f>
        <v>0</v>
      </c>
      <c r="K90" s="40">
        <f>E90-I90</f>
        <v>0</v>
      </c>
    </row>
    <row r="91" spans="1:11" ht="12.75">
      <c r="A91" s="57"/>
      <c r="B91" s="51"/>
      <c r="C91" s="39"/>
      <c r="D91" s="46"/>
      <c r="E91" s="40"/>
      <c r="F91" s="40"/>
      <c r="G91" s="40"/>
      <c r="H91" s="40"/>
      <c r="I91" s="46"/>
      <c r="J91" s="40"/>
      <c r="K91" s="40"/>
    </row>
    <row r="92" spans="1:11" ht="17.25" customHeight="1">
      <c r="A92" s="126" t="s">
        <v>238</v>
      </c>
      <c r="B92" s="128"/>
      <c r="C92" s="123" t="s">
        <v>142</v>
      </c>
      <c r="D92" s="46">
        <f>D93+D101+D97+D99</f>
        <v>312891409.85</v>
      </c>
      <c r="E92" s="46">
        <f>E93+E101+E97+E99</f>
        <v>312891409.85</v>
      </c>
      <c r="F92" s="46">
        <f aca="true" t="shared" si="47" ref="F92:K92">F93+F101+F97+F99</f>
        <v>20363725</v>
      </c>
      <c r="G92" s="46">
        <f t="shared" si="47"/>
        <v>0</v>
      </c>
      <c r="H92" s="46">
        <f t="shared" si="47"/>
        <v>0</v>
      </c>
      <c r="I92" s="46">
        <f t="shared" si="47"/>
        <v>20363725</v>
      </c>
      <c r="J92" s="46">
        <f t="shared" si="47"/>
        <v>292527684.85</v>
      </c>
      <c r="K92" s="46">
        <f t="shared" si="47"/>
        <v>292527684.85</v>
      </c>
    </row>
    <row r="93" spans="1:11" ht="21.75" customHeight="1">
      <c r="A93" s="58" t="s">
        <v>231</v>
      </c>
      <c r="B93" s="52"/>
      <c r="C93" s="123" t="s">
        <v>143</v>
      </c>
      <c r="D93" s="46">
        <f aca="true" t="shared" si="48" ref="D93:K93">D94</f>
        <v>905239</v>
      </c>
      <c r="E93" s="46">
        <f t="shared" si="48"/>
        <v>905239</v>
      </c>
      <c r="F93" s="46">
        <f t="shared" si="48"/>
        <v>0</v>
      </c>
      <c r="G93" s="46">
        <f t="shared" si="48"/>
        <v>0</v>
      </c>
      <c r="H93" s="46">
        <f t="shared" si="48"/>
        <v>0</v>
      </c>
      <c r="I93" s="46">
        <f t="shared" si="48"/>
        <v>0</v>
      </c>
      <c r="J93" s="46">
        <f t="shared" si="48"/>
        <v>905239</v>
      </c>
      <c r="K93" s="46">
        <f t="shared" si="48"/>
        <v>905239</v>
      </c>
    </row>
    <row r="94" spans="1:11" ht="33.75">
      <c r="A94" s="58" t="s">
        <v>200</v>
      </c>
      <c r="B94" s="52"/>
      <c r="C94" s="123" t="s">
        <v>144</v>
      </c>
      <c r="D94" s="46">
        <f>D95+D96</f>
        <v>905239</v>
      </c>
      <c r="E94" s="46">
        <f>E95+E96</f>
        <v>905239</v>
      </c>
      <c r="F94" s="46">
        <f aca="true" t="shared" si="49" ref="F94:K94">F95+F96</f>
        <v>0</v>
      </c>
      <c r="G94" s="46">
        <f>G95+G96</f>
        <v>0</v>
      </c>
      <c r="H94" s="46">
        <f>H95+H96</f>
        <v>0</v>
      </c>
      <c r="I94" s="46">
        <f>I95+I96</f>
        <v>0</v>
      </c>
      <c r="J94" s="46">
        <f t="shared" si="49"/>
        <v>905239</v>
      </c>
      <c r="K94" s="46">
        <f t="shared" si="49"/>
        <v>905239</v>
      </c>
    </row>
    <row r="95" spans="1:11" ht="22.5" hidden="1">
      <c r="A95" s="58" t="s">
        <v>197</v>
      </c>
      <c r="B95" s="52"/>
      <c r="C95" s="123" t="s">
        <v>250</v>
      </c>
      <c r="D95" s="46">
        <f>D174</f>
        <v>0</v>
      </c>
      <c r="E95" s="46">
        <f>E174</f>
        <v>0</v>
      </c>
      <c r="F95" s="46">
        <f aca="true" t="shared" si="50" ref="F95:K95">F174</f>
        <v>0</v>
      </c>
      <c r="G95" s="46">
        <f>G174</f>
        <v>0</v>
      </c>
      <c r="H95" s="46">
        <f>H174</f>
        <v>0</v>
      </c>
      <c r="I95" s="46">
        <f>I174</f>
        <v>0</v>
      </c>
      <c r="J95" s="46">
        <f t="shared" si="50"/>
        <v>0</v>
      </c>
      <c r="K95" s="46">
        <f t="shared" si="50"/>
        <v>0</v>
      </c>
    </row>
    <row r="96" spans="1:11" ht="24.75" customHeight="1">
      <c r="A96" s="58" t="s">
        <v>180</v>
      </c>
      <c r="B96" s="52"/>
      <c r="C96" s="164" t="s">
        <v>145</v>
      </c>
      <c r="D96" s="46">
        <f>D144+D189+D225+D235+D243</f>
        <v>905239</v>
      </c>
      <c r="E96" s="46">
        <f>E144+E189+E225+E235+E243</f>
        <v>905239</v>
      </c>
      <c r="F96" s="46">
        <f aca="true" t="shared" si="51" ref="F96:K96">F144+F189+F225+F235+F243</f>
        <v>0</v>
      </c>
      <c r="G96" s="46">
        <f t="shared" si="51"/>
        <v>0</v>
      </c>
      <c r="H96" s="46">
        <f t="shared" si="51"/>
        <v>0</v>
      </c>
      <c r="I96" s="46">
        <f t="shared" si="51"/>
        <v>0</v>
      </c>
      <c r="J96" s="46">
        <f t="shared" si="51"/>
        <v>905239</v>
      </c>
      <c r="K96" s="46">
        <f t="shared" si="51"/>
        <v>905239</v>
      </c>
    </row>
    <row r="97" spans="1:11" ht="11.25" customHeight="1">
      <c r="A97" s="57" t="s">
        <v>214</v>
      </c>
      <c r="B97" s="52"/>
      <c r="C97" s="123" t="s">
        <v>345</v>
      </c>
      <c r="D97" s="46">
        <f aca="true" t="shared" si="52" ref="D97:K97">D98</f>
        <v>0</v>
      </c>
      <c r="E97" s="46">
        <f t="shared" si="52"/>
        <v>0</v>
      </c>
      <c r="F97" s="46">
        <f t="shared" si="52"/>
        <v>0</v>
      </c>
      <c r="G97" s="46">
        <f t="shared" si="52"/>
        <v>0</v>
      </c>
      <c r="H97" s="46">
        <f t="shared" si="52"/>
        <v>0</v>
      </c>
      <c r="I97" s="46">
        <f t="shared" si="52"/>
        <v>0</v>
      </c>
      <c r="J97" s="46">
        <f t="shared" si="52"/>
        <v>0</v>
      </c>
      <c r="K97" s="46">
        <f t="shared" si="52"/>
        <v>0</v>
      </c>
    </row>
    <row r="98" spans="1:11" ht="35.25" customHeight="1">
      <c r="A98" s="57" t="s">
        <v>202</v>
      </c>
      <c r="B98" s="52"/>
      <c r="C98" s="123" t="s">
        <v>344</v>
      </c>
      <c r="D98" s="46">
        <f>D116</f>
        <v>0</v>
      </c>
      <c r="E98" s="46">
        <f aca="true" t="shared" si="53" ref="E98:K98">E116</f>
        <v>0</v>
      </c>
      <c r="F98" s="46">
        <f t="shared" si="53"/>
        <v>0</v>
      </c>
      <c r="G98" s="46">
        <f t="shared" si="53"/>
        <v>0</v>
      </c>
      <c r="H98" s="46">
        <f t="shared" si="53"/>
        <v>0</v>
      </c>
      <c r="I98" s="46">
        <f t="shared" si="53"/>
        <v>0</v>
      </c>
      <c r="J98" s="46">
        <f t="shared" si="53"/>
        <v>0</v>
      </c>
      <c r="K98" s="46">
        <f t="shared" si="53"/>
        <v>0</v>
      </c>
    </row>
    <row r="99" spans="1:11" ht="17.25" customHeight="1">
      <c r="A99" s="57" t="s">
        <v>427</v>
      </c>
      <c r="B99" s="52"/>
      <c r="C99" s="125" t="s">
        <v>433</v>
      </c>
      <c r="D99" s="46">
        <f>D100</f>
        <v>11768888</v>
      </c>
      <c r="E99" s="46">
        <f aca="true" t="shared" si="54" ref="E99:K99">E100</f>
        <v>11768888</v>
      </c>
      <c r="F99" s="46">
        <f t="shared" si="54"/>
        <v>990597</v>
      </c>
      <c r="G99" s="46">
        <f t="shared" si="54"/>
        <v>0</v>
      </c>
      <c r="H99" s="46">
        <f t="shared" si="54"/>
        <v>0</v>
      </c>
      <c r="I99" s="46">
        <f t="shared" si="54"/>
        <v>990597</v>
      </c>
      <c r="J99" s="46">
        <f t="shared" si="54"/>
        <v>10778291</v>
      </c>
      <c r="K99" s="46">
        <f t="shared" si="54"/>
        <v>10778291</v>
      </c>
    </row>
    <row r="100" spans="1:11" ht="13.5" customHeight="1">
      <c r="A100" s="58" t="s">
        <v>426</v>
      </c>
      <c r="B100" s="52"/>
      <c r="C100" s="125" t="s">
        <v>434</v>
      </c>
      <c r="D100" s="46">
        <f>D134</f>
        <v>11768888</v>
      </c>
      <c r="E100" s="46">
        <f aca="true" t="shared" si="55" ref="E100:K100">E134</f>
        <v>11768888</v>
      </c>
      <c r="F100" s="46">
        <f t="shared" si="55"/>
        <v>990597</v>
      </c>
      <c r="G100" s="46">
        <f t="shared" si="55"/>
        <v>0</v>
      </c>
      <c r="H100" s="46">
        <f t="shared" si="55"/>
        <v>0</v>
      </c>
      <c r="I100" s="46">
        <f t="shared" si="55"/>
        <v>990597</v>
      </c>
      <c r="J100" s="46">
        <f t="shared" si="55"/>
        <v>10778291</v>
      </c>
      <c r="K100" s="46">
        <f t="shared" si="55"/>
        <v>10778291</v>
      </c>
    </row>
    <row r="101" spans="1:11" ht="24" customHeight="1">
      <c r="A101" s="58" t="s">
        <v>218</v>
      </c>
      <c r="B101" s="52"/>
      <c r="C101" s="123" t="s">
        <v>146</v>
      </c>
      <c r="D101" s="46">
        <f>D102+D103+D104</f>
        <v>300217282.85</v>
      </c>
      <c r="E101" s="46">
        <f>E102+E103+E104</f>
        <v>300217282.85</v>
      </c>
      <c r="F101" s="46">
        <f aca="true" t="shared" si="56" ref="F101:K101">F102+F103+F104</f>
        <v>19373128</v>
      </c>
      <c r="G101" s="46">
        <f t="shared" si="56"/>
        <v>0</v>
      </c>
      <c r="H101" s="46">
        <f t="shared" si="56"/>
        <v>0</v>
      </c>
      <c r="I101" s="46">
        <f t="shared" si="56"/>
        <v>19373128</v>
      </c>
      <c r="J101" s="46">
        <f t="shared" si="56"/>
        <v>280844154.85</v>
      </c>
      <c r="K101" s="46">
        <f t="shared" si="56"/>
        <v>280844154.85</v>
      </c>
    </row>
    <row r="102" spans="1:11" ht="49.5" customHeight="1">
      <c r="A102" s="58" t="s">
        <v>172</v>
      </c>
      <c r="B102" s="52"/>
      <c r="C102" s="123" t="s">
        <v>563</v>
      </c>
      <c r="D102" s="46">
        <f aca="true" t="shared" si="57" ref="D102:K102">D108+D112+D153+D158+D166+D170</f>
        <v>270188819</v>
      </c>
      <c r="E102" s="46">
        <f t="shared" si="57"/>
        <v>270188819</v>
      </c>
      <c r="F102" s="46">
        <f t="shared" si="57"/>
        <v>19373128</v>
      </c>
      <c r="G102" s="46">
        <f t="shared" si="57"/>
        <v>0</v>
      </c>
      <c r="H102" s="46">
        <f t="shared" si="57"/>
        <v>0</v>
      </c>
      <c r="I102" s="46">
        <f t="shared" si="57"/>
        <v>19373128</v>
      </c>
      <c r="J102" s="46">
        <f t="shared" si="57"/>
        <v>250815691</v>
      </c>
      <c r="K102" s="46">
        <f t="shared" si="57"/>
        <v>250815691</v>
      </c>
    </row>
    <row r="103" spans="1:11" ht="13.5" customHeight="1">
      <c r="A103" s="58" t="s">
        <v>401</v>
      </c>
      <c r="B103" s="52"/>
      <c r="C103" s="164" t="s">
        <v>564</v>
      </c>
      <c r="D103" s="46">
        <f aca="true" t="shared" si="58" ref="D103:K103">D118+D130+D136+D140+D150+D154+D191+D195+D212+D217+D231+D122+D208+D221+D227+D247+D126</f>
        <v>27862525.849999998</v>
      </c>
      <c r="E103" s="46">
        <f t="shared" si="58"/>
        <v>27862525.849999998</v>
      </c>
      <c r="F103" s="46">
        <f t="shared" si="58"/>
        <v>0</v>
      </c>
      <c r="G103" s="46">
        <f t="shared" si="58"/>
        <v>0</v>
      </c>
      <c r="H103" s="46">
        <f t="shared" si="58"/>
        <v>0</v>
      </c>
      <c r="I103" s="46">
        <f t="shared" si="58"/>
        <v>0</v>
      </c>
      <c r="J103" s="46">
        <f t="shared" si="58"/>
        <v>27862525.849999998</v>
      </c>
      <c r="K103" s="46">
        <f t="shared" si="58"/>
        <v>27862525.849999998</v>
      </c>
    </row>
    <row r="104" spans="1:11" ht="24.75" customHeight="1">
      <c r="A104" s="58" t="s">
        <v>406</v>
      </c>
      <c r="B104" s="52"/>
      <c r="C104" s="123" t="s">
        <v>565</v>
      </c>
      <c r="D104" s="46">
        <f>E104</f>
        <v>2165938</v>
      </c>
      <c r="E104" s="46">
        <f>E109+E196+E213</f>
        <v>2165938</v>
      </c>
      <c r="F104" s="46">
        <f aca="true" t="shared" si="59" ref="F104:K104">F109+F196+F213</f>
        <v>0</v>
      </c>
      <c r="G104" s="46">
        <f t="shared" si="59"/>
        <v>0</v>
      </c>
      <c r="H104" s="46">
        <f t="shared" si="59"/>
        <v>0</v>
      </c>
      <c r="I104" s="46">
        <f t="shared" si="59"/>
        <v>0</v>
      </c>
      <c r="J104" s="46">
        <f t="shared" si="59"/>
        <v>2165938</v>
      </c>
      <c r="K104" s="46">
        <f t="shared" si="59"/>
        <v>2165938</v>
      </c>
    </row>
    <row r="105" spans="1:11" ht="4.5" customHeight="1" hidden="1">
      <c r="A105" s="58"/>
      <c r="B105" s="52"/>
      <c r="C105" s="39"/>
      <c r="D105" s="46"/>
      <c r="E105" s="40"/>
      <c r="F105" s="40"/>
      <c r="G105" s="40"/>
      <c r="H105" s="40"/>
      <c r="I105" s="46"/>
      <c r="J105" s="40"/>
      <c r="K105" s="40"/>
    </row>
    <row r="106" spans="1:11" ht="31.5" customHeight="1">
      <c r="A106" s="127" t="s">
        <v>178</v>
      </c>
      <c r="B106" s="51"/>
      <c r="C106" s="55" t="s">
        <v>117</v>
      </c>
      <c r="D106" s="113">
        <f aca="true" t="shared" si="60" ref="D106:K106">D107</f>
        <v>50517124</v>
      </c>
      <c r="E106" s="56">
        <f t="shared" si="60"/>
        <v>50517124</v>
      </c>
      <c r="F106" s="56">
        <f t="shared" si="60"/>
        <v>3020023</v>
      </c>
      <c r="G106" s="56">
        <f t="shared" si="60"/>
        <v>0</v>
      </c>
      <c r="H106" s="56">
        <f t="shared" si="60"/>
        <v>0</v>
      </c>
      <c r="I106" s="113">
        <f t="shared" si="60"/>
        <v>3020023</v>
      </c>
      <c r="J106" s="56">
        <f t="shared" si="60"/>
        <v>47497101</v>
      </c>
      <c r="K106" s="56">
        <f t="shared" si="60"/>
        <v>47497101</v>
      </c>
    </row>
    <row r="107" spans="1:11" ht="26.25" customHeight="1">
      <c r="A107" s="57" t="s">
        <v>218</v>
      </c>
      <c r="B107" s="52"/>
      <c r="C107" s="39" t="s">
        <v>402</v>
      </c>
      <c r="D107" s="46">
        <f>D108+D109</f>
        <v>50517124</v>
      </c>
      <c r="E107" s="40">
        <f aca="true" t="shared" si="61" ref="E107:K107">E108+E109</f>
        <v>50517124</v>
      </c>
      <c r="F107" s="40">
        <f t="shared" si="61"/>
        <v>3020023</v>
      </c>
      <c r="G107" s="40">
        <f t="shared" si="61"/>
        <v>0</v>
      </c>
      <c r="H107" s="40">
        <f t="shared" si="61"/>
        <v>0</v>
      </c>
      <c r="I107" s="46">
        <f t="shared" si="61"/>
        <v>3020023</v>
      </c>
      <c r="J107" s="40">
        <f t="shared" si="61"/>
        <v>47497101</v>
      </c>
      <c r="K107" s="40">
        <f t="shared" si="61"/>
        <v>47497101</v>
      </c>
    </row>
    <row r="108" spans="1:11" ht="44.25" customHeight="1">
      <c r="A108" s="58" t="s">
        <v>404</v>
      </c>
      <c r="B108" s="52"/>
      <c r="C108" s="39" t="s">
        <v>403</v>
      </c>
      <c r="D108" s="46">
        <f>E108</f>
        <v>48351186</v>
      </c>
      <c r="E108" s="40">
        <v>48351186</v>
      </c>
      <c r="F108" s="40">
        <v>3020023</v>
      </c>
      <c r="G108" s="40">
        <v>0</v>
      </c>
      <c r="H108" s="40">
        <v>0</v>
      </c>
      <c r="I108" s="46">
        <f>F108</f>
        <v>3020023</v>
      </c>
      <c r="J108" s="40">
        <f>D108-I108</f>
        <v>45331163</v>
      </c>
      <c r="K108" s="40">
        <f>E108-I108</f>
        <v>45331163</v>
      </c>
    </row>
    <row r="109" spans="1:11" ht="24" customHeight="1">
      <c r="A109" s="58" t="s">
        <v>406</v>
      </c>
      <c r="B109" s="52"/>
      <c r="C109" s="39" t="s">
        <v>405</v>
      </c>
      <c r="D109" s="46">
        <f>E109</f>
        <v>2165938</v>
      </c>
      <c r="E109" s="40">
        <v>2165938</v>
      </c>
      <c r="F109" s="40">
        <v>0</v>
      </c>
      <c r="G109" s="40">
        <v>0</v>
      </c>
      <c r="H109" s="40">
        <v>0</v>
      </c>
      <c r="I109" s="46">
        <f>F109</f>
        <v>0</v>
      </c>
      <c r="J109" s="40">
        <f>D109-I109</f>
        <v>2165938</v>
      </c>
      <c r="K109" s="40">
        <f>E109-I109</f>
        <v>2165938</v>
      </c>
    </row>
    <row r="110" spans="1:11" ht="156" customHeight="1" hidden="1">
      <c r="A110" s="58" t="s">
        <v>183</v>
      </c>
      <c r="B110" s="128"/>
      <c r="C110" s="55" t="s">
        <v>182</v>
      </c>
      <c r="D110" s="113">
        <f aca="true" t="shared" si="62" ref="D110:K111">D111</f>
        <v>0</v>
      </c>
      <c r="E110" s="56">
        <f t="shared" si="62"/>
        <v>0</v>
      </c>
      <c r="F110" s="56">
        <f t="shared" si="62"/>
        <v>0</v>
      </c>
      <c r="G110" s="56">
        <f t="shared" si="62"/>
        <v>0</v>
      </c>
      <c r="H110" s="56">
        <f t="shared" si="62"/>
        <v>0</v>
      </c>
      <c r="I110" s="113">
        <f t="shared" si="62"/>
        <v>0</v>
      </c>
      <c r="J110" s="56">
        <f t="shared" si="62"/>
        <v>0</v>
      </c>
      <c r="K110" s="56">
        <f t="shared" si="62"/>
        <v>0</v>
      </c>
    </row>
    <row r="111" spans="1:11" ht="22.5" customHeight="1" hidden="1">
      <c r="A111" s="58" t="s">
        <v>218</v>
      </c>
      <c r="B111" s="52"/>
      <c r="C111" s="39" t="s">
        <v>233</v>
      </c>
      <c r="D111" s="46">
        <f>D112</f>
        <v>0</v>
      </c>
      <c r="E111" s="40">
        <f t="shared" si="62"/>
        <v>0</v>
      </c>
      <c r="F111" s="40">
        <f t="shared" si="62"/>
        <v>0</v>
      </c>
      <c r="G111" s="40">
        <f t="shared" si="62"/>
        <v>0</v>
      </c>
      <c r="H111" s="40">
        <f t="shared" si="62"/>
        <v>0</v>
      </c>
      <c r="I111" s="46">
        <f t="shared" si="62"/>
        <v>0</v>
      </c>
      <c r="J111" s="40">
        <f t="shared" si="62"/>
        <v>0</v>
      </c>
      <c r="K111" s="40">
        <f t="shared" si="62"/>
        <v>0</v>
      </c>
    </row>
    <row r="112" spans="1:11" ht="43.5" customHeight="1" hidden="1">
      <c r="A112" s="58" t="s">
        <v>172</v>
      </c>
      <c r="B112" s="52"/>
      <c r="C112" s="39" t="s">
        <v>234</v>
      </c>
      <c r="D112" s="46">
        <f>E112</f>
        <v>0</v>
      </c>
      <c r="E112" s="40">
        <v>0</v>
      </c>
      <c r="F112" s="40">
        <v>0</v>
      </c>
      <c r="G112" s="40">
        <v>0</v>
      </c>
      <c r="H112" s="40">
        <v>0</v>
      </c>
      <c r="I112" s="46">
        <f>F112</f>
        <v>0</v>
      </c>
      <c r="J112" s="40">
        <f>D112-I112</f>
        <v>0</v>
      </c>
      <c r="K112" s="40">
        <f>E112-I112</f>
        <v>0</v>
      </c>
    </row>
    <row r="113" spans="1:11" ht="3.75" customHeight="1">
      <c r="A113" s="58"/>
      <c r="B113" s="52"/>
      <c r="C113" s="39"/>
      <c r="D113" s="46"/>
      <c r="E113" s="40"/>
      <c r="F113" s="40"/>
      <c r="G113" s="40"/>
      <c r="H113" s="40"/>
      <c r="I113" s="46"/>
      <c r="J113" s="40"/>
      <c r="K113" s="40"/>
    </row>
    <row r="114" spans="1:11" ht="31.5">
      <c r="A114" s="127" t="s">
        <v>313</v>
      </c>
      <c r="B114" s="52"/>
      <c r="C114" s="39" t="s">
        <v>411</v>
      </c>
      <c r="D114" s="46">
        <f>D117+D115</f>
        <v>521177.76</v>
      </c>
      <c r="E114" s="40">
        <f>E117+E115</f>
        <v>521177.76</v>
      </c>
      <c r="F114" s="40">
        <f aca="true" t="shared" si="63" ref="F114:K114">F117+F115</f>
        <v>0</v>
      </c>
      <c r="G114" s="40">
        <f t="shared" si="63"/>
        <v>0</v>
      </c>
      <c r="H114" s="40">
        <f t="shared" si="63"/>
        <v>0</v>
      </c>
      <c r="I114" s="46">
        <f t="shared" si="63"/>
        <v>0</v>
      </c>
      <c r="J114" s="40">
        <f t="shared" si="63"/>
        <v>521177.76</v>
      </c>
      <c r="K114" s="40">
        <f t="shared" si="63"/>
        <v>521177.76</v>
      </c>
    </row>
    <row r="115" spans="1:11" ht="12.75">
      <c r="A115" s="57" t="s">
        <v>214</v>
      </c>
      <c r="B115" s="52"/>
      <c r="C115" s="39" t="s">
        <v>410</v>
      </c>
      <c r="D115" s="46">
        <f aca="true" t="shared" si="64" ref="D115:K115">D116</f>
        <v>0</v>
      </c>
      <c r="E115" s="40">
        <f t="shared" si="64"/>
        <v>0</v>
      </c>
      <c r="F115" s="40">
        <f t="shared" si="64"/>
        <v>0</v>
      </c>
      <c r="G115" s="40">
        <f t="shared" si="64"/>
        <v>0</v>
      </c>
      <c r="H115" s="40">
        <f t="shared" si="64"/>
        <v>0</v>
      </c>
      <c r="I115" s="46">
        <f t="shared" si="64"/>
        <v>0</v>
      </c>
      <c r="J115" s="40">
        <f t="shared" si="64"/>
        <v>0</v>
      </c>
      <c r="K115" s="40">
        <f t="shared" si="64"/>
        <v>0</v>
      </c>
    </row>
    <row r="116" spans="1:11" ht="33.75">
      <c r="A116" s="57" t="s">
        <v>202</v>
      </c>
      <c r="B116" s="52"/>
      <c r="C116" s="39" t="s">
        <v>409</v>
      </c>
      <c r="D116" s="46">
        <f>E116</f>
        <v>0</v>
      </c>
      <c r="E116" s="40">
        <v>0</v>
      </c>
      <c r="F116" s="40">
        <v>0</v>
      </c>
      <c r="G116" s="40">
        <v>0</v>
      </c>
      <c r="H116" s="40">
        <v>0</v>
      </c>
      <c r="I116" s="46">
        <f>F116</f>
        <v>0</v>
      </c>
      <c r="J116" s="40">
        <f>D116-I116</f>
        <v>0</v>
      </c>
      <c r="K116" s="40">
        <f>E116-F116</f>
        <v>0</v>
      </c>
    </row>
    <row r="117" spans="1:11" ht="22.5">
      <c r="A117" s="58" t="s">
        <v>218</v>
      </c>
      <c r="B117" s="52"/>
      <c r="C117" s="39" t="s">
        <v>408</v>
      </c>
      <c r="D117" s="46">
        <f>D118</f>
        <v>521177.76</v>
      </c>
      <c r="E117" s="40">
        <f>E118</f>
        <v>521177.76</v>
      </c>
      <c r="F117" s="40">
        <f aca="true" t="shared" si="65" ref="F117:K117">F118</f>
        <v>0</v>
      </c>
      <c r="G117" s="40">
        <f t="shared" si="65"/>
        <v>0</v>
      </c>
      <c r="H117" s="40">
        <f t="shared" si="65"/>
        <v>0</v>
      </c>
      <c r="I117" s="46">
        <f t="shared" si="65"/>
        <v>0</v>
      </c>
      <c r="J117" s="40">
        <f t="shared" si="65"/>
        <v>521177.76</v>
      </c>
      <c r="K117" s="40">
        <f t="shared" si="65"/>
        <v>521177.76</v>
      </c>
    </row>
    <row r="118" spans="1:11" ht="12.75">
      <c r="A118" s="58" t="s">
        <v>401</v>
      </c>
      <c r="B118" s="52"/>
      <c r="C118" s="39" t="s">
        <v>407</v>
      </c>
      <c r="D118" s="46">
        <f>E118</f>
        <v>521177.76</v>
      </c>
      <c r="E118" s="40">
        <v>521177.76</v>
      </c>
      <c r="F118" s="40">
        <v>0</v>
      </c>
      <c r="G118" s="40">
        <v>0</v>
      </c>
      <c r="H118" s="40">
        <v>0</v>
      </c>
      <c r="I118" s="46">
        <f>F118</f>
        <v>0</v>
      </c>
      <c r="J118" s="40">
        <f>D118-F118</f>
        <v>521177.76</v>
      </c>
      <c r="K118" s="40">
        <f>E118-I118</f>
        <v>521177.76</v>
      </c>
    </row>
    <row r="119" spans="1:11" ht="9.75" customHeight="1">
      <c r="A119" s="58"/>
      <c r="B119" s="52"/>
      <c r="C119" s="39"/>
      <c r="D119" s="46"/>
      <c r="E119" s="40"/>
      <c r="F119" s="40"/>
      <c r="G119" s="40"/>
      <c r="H119" s="40"/>
      <c r="I119" s="46"/>
      <c r="J119" s="40"/>
      <c r="K119" s="40"/>
    </row>
    <row r="120" spans="1:11" ht="31.5">
      <c r="A120" s="127" t="s">
        <v>348</v>
      </c>
      <c r="B120" s="128"/>
      <c r="C120" s="55" t="s">
        <v>414</v>
      </c>
      <c r="D120" s="46">
        <f aca="true" t="shared" si="66" ref="D120:K121">D121</f>
        <v>192780</v>
      </c>
      <c r="E120" s="40">
        <f t="shared" si="66"/>
        <v>192780</v>
      </c>
      <c r="F120" s="40">
        <f t="shared" si="66"/>
        <v>0</v>
      </c>
      <c r="G120" s="40">
        <f t="shared" si="66"/>
        <v>0</v>
      </c>
      <c r="H120" s="40">
        <f t="shared" si="66"/>
        <v>0</v>
      </c>
      <c r="I120" s="46">
        <f t="shared" si="66"/>
        <v>0</v>
      </c>
      <c r="J120" s="40">
        <f t="shared" si="66"/>
        <v>192780</v>
      </c>
      <c r="K120" s="40">
        <f t="shared" si="66"/>
        <v>192780</v>
      </c>
    </row>
    <row r="121" spans="1:11" ht="22.5">
      <c r="A121" s="58" t="s">
        <v>218</v>
      </c>
      <c r="B121" s="52"/>
      <c r="C121" s="39" t="s">
        <v>413</v>
      </c>
      <c r="D121" s="46">
        <f>D122</f>
        <v>192780</v>
      </c>
      <c r="E121" s="40">
        <f t="shared" si="66"/>
        <v>192780</v>
      </c>
      <c r="F121" s="40">
        <f t="shared" si="66"/>
        <v>0</v>
      </c>
      <c r="G121" s="40">
        <f t="shared" si="66"/>
        <v>0</v>
      </c>
      <c r="H121" s="40">
        <f t="shared" si="66"/>
        <v>0</v>
      </c>
      <c r="I121" s="46">
        <f t="shared" si="66"/>
        <v>0</v>
      </c>
      <c r="J121" s="40">
        <f t="shared" si="66"/>
        <v>192780</v>
      </c>
      <c r="K121" s="40">
        <f t="shared" si="66"/>
        <v>192780</v>
      </c>
    </row>
    <row r="122" spans="1:11" ht="12.75">
      <c r="A122" s="58" t="s">
        <v>401</v>
      </c>
      <c r="B122" s="52"/>
      <c r="C122" s="39" t="s">
        <v>412</v>
      </c>
      <c r="D122" s="46">
        <f>E122</f>
        <v>192780</v>
      </c>
      <c r="E122" s="40">
        <v>192780</v>
      </c>
      <c r="F122" s="40">
        <v>0</v>
      </c>
      <c r="G122" s="40">
        <v>0</v>
      </c>
      <c r="H122" s="40">
        <v>0</v>
      </c>
      <c r="I122" s="46">
        <f>F122</f>
        <v>0</v>
      </c>
      <c r="J122" s="40">
        <f>D122-I122</f>
        <v>192780</v>
      </c>
      <c r="K122" s="40">
        <f>E122-I122</f>
        <v>192780</v>
      </c>
    </row>
    <row r="123" spans="1:11" ht="9.75" customHeight="1">
      <c r="A123" s="58"/>
      <c r="B123" s="52"/>
      <c r="C123" s="39"/>
      <c r="D123" s="46"/>
      <c r="E123" s="40"/>
      <c r="F123" s="40"/>
      <c r="G123" s="40"/>
      <c r="H123" s="40"/>
      <c r="I123" s="46"/>
      <c r="J123" s="40"/>
      <c r="K123" s="40"/>
    </row>
    <row r="124" spans="1:11" ht="21" hidden="1">
      <c r="A124" s="127" t="s">
        <v>379</v>
      </c>
      <c r="B124" s="128"/>
      <c r="C124" s="39" t="s">
        <v>380</v>
      </c>
      <c r="D124" s="46">
        <f aca="true" t="shared" si="67" ref="D124:K125">D125</f>
        <v>0</v>
      </c>
      <c r="E124" s="40">
        <f t="shared" si="67"/>
        <v>0</v>
      </c>
      <c r="F124" s="40">
        <f t="shared" si="67"/>
        <v>0</v>
      </c>
      <c r="G124" s="40">
        <f t="shared" si="67"/>
        <v>0</v>
      </c>
      <c r="H124" s="40">
        <f t="shared" si="67"/>
        <v>0</v>
      </c>
      <c r="I124" s="46">
        <f t="shared" si="67"/>
        <v>0</v>
      </c>
      <c r="J124" s="40">
        <f t="shared" si="67"/>
        <v>0</v>
      </c>
      <c r="K124" s="40">
        <f t="shared" si="67"/>
        <v>0</v>
      </c>
    </row>
    <row r="125" spans="1:11" ht="22.5" hidden="1">
      <c r="A125" s="58" t="s">
        <v>218</v>
      </c>
      <c r="B125" s="52"/>
      <c r="C125" s="39" t="s">
        <v>381</v>
      </c>
      <c r="D125" s="46">
        <f>D126</f>
        <v>0</v>
      </c>
      <c r="E125" s="40">
        <f t="shared" si="67"/>
        <v>0</v>
      </c>
      <c r="F125" s="40">
        <f t="shared" si="67"/>
        <v>0</v>
      </c>
      <c r="G125" s="40">
        <f t="shared" si="67"/>
        <v>0</v>
      </c>
      <c r="H125" s="40">
        <f t="shared" si="67"/>
        <v>0</v>
      </c>
      <c r="I125" s="46">
        <f t="shared" si="67"/>
        <v>0</v>
      </c>
      <c r="J125" s="40">
        <f t="shared" si="67"/>
        <v>0</v>
      </c>
      <c r="K125" s="40">
        <f t="shared" si="67"/>
        <v>0</v>
      </c>
    </row>
    <row r="126" spans="1:11" ht="12.75" hidden="1">
      <c r="A126" s="58" t="s">
        <v>177</v>
      </c>
      <c r="B126" s="52"/>
      <c r="C126" s="39" t="s">
        <v>382</v>
      </c>
      <c r="D126" s="46">
        <f>E126</f>
        <v>0</v>
      </c>
      <c r="E126" s="40"/>
      <c r="F126" s="40"/>
      <c r="G126" s="40">
        <v>0</v>
      </c>
      <c r="H126" s="40">
        <v>0</v>
      </c>
      <c r="I126" s="46">
        <f>F126</f>
        <v>0</v>
      </c>
      <c r="J126" s="40">
        <f>D126-I126</f>
        <v>0</v>
      </c>
      <c r="K126" s="40">
        <f>E126-I126</f>
        <v>0</v>
      </c>
    </row>
    <row r="127" spans="1:11" ht="12.75" hidden="1">
      <c r="A127" s="58"/>
      <c r="B127" s="52"/>
      <c r="C127" s="39"/>
      <c r="D127" s="46"/>
      <c r="E127" s="40"/>
      <c r="F127" s="40"/>
      <c r="G127" s="40"/>
      <c r="H127" s="40"/>
      <c r="I127" s="46"/>
      <c r="J127" s="40"/>
      <c r="K127" s="40"/>
    </row>
    <row r="128" spans="1:11" ht="21" customHeight="1">
      <c r="A128" s="127" t="s">
        <v>102</v>
      </c>
      <c r="B128" s="128"/>
      <c r="C128" s="39" t="s">
        <v>423</v>
      </c>
      <c r="D128" s="46">
        <f aca="true" t="shared" si="68" ref="D128:K129">D129</f>
        <v>2318530</v>
      </c>
      <c r="E128" s="40">
        <f t="shared" si="68"/>
        <v>2318530</v>
      </c>
      <c r="F128" s="40">
        <f t="shared" si="68"/>
        <v>0</v>
      </c>
      <c r="G128" s="40">
        <f t="shared" si="68"/>
        <v>0</v>
      </c>
      <c r="H128" s="40">
        <f t="shared" si="68"/>
        <v>0</v>
      </c>
      <c r="I128" s="46">
        <f t="shared" si="68"/>
        <v>0</v>
      </c>
      <c r="J128" s="40">
        <f t="shared" si="68"/>
        <v>2318530</v>
      </c>
      <c r="K128" s="40">
        <f t="shared" si="68"/>
        <v>2318530</v>
      </c>
    </row>
    <row r="129" spans="1:11" ht="23.25" customHeight="1">
      <c r="A129" s="58" t="s">
        <v>218</v>
      </c>
      <c r="B129" s="52"/>
      <c r="C129" s="39" t="s">
        <v>424</v>
      </c>
      <c r="D129" s="46">
        <f>D130</f>
        <v>2318530</v>
      </c>
      <c r="E129" s="40">
        <f t="shared" si="68"/>
        <v>2318530</v>
      </c>
      <c r="F129" s="40">
        <f t="shared" si="68"/>
        <v>0</v>
      </c>
      <c r="G129" s="40">
        <f t="shared" si="68"/>
        <v>0</v>
      </c>
      <c r="H129" s="40">
        <f t="shared" si="68"/>
        <v>0</v>
      </c>
      <c r="I129" s="46">
        <f t="shared" si="68"/>
        <v>0</v>
      </c>
      <c r="J129" s="40">
        <f t="shared" si="68"/>
        <v>2318530</v>
      </c>
      <c r="K129" s="40">
        <f t="shared" si="68"/>
        <v>2318530</v>
      </c>
    </row>
    <row r="130" spans="1:11" ht="18.75" customHeight="1">
      <c r="A130" s="58" t="s">
        <v>422</v>
      </c>
      <c r="B130" s="52"/>
      <c r="C130" s="39" t="s">
        <v>425</v>
      </c>
      <c r="D130" s="46">
        <f>E130</f>
        <v>2318530</v>
      </c>
      <c r="E130" s="40">
        <v>2318530</v>
      </c>
      <c r="F130" s="40">
        <v>0</v>
      </c>
      <c r="G130" s="40">
        <v>0</v>
      </c>
      <c r="H130" s="40">
        <v>0</v>
      </c>
      <c r="I130" s="46">
        <f>F130</f>
        <v>0</v>
      </c>
      <c r="J130" s="40">
        <f>D130-I130</f>
        <v>2318530</v>
      </c>
      <c r="K130" s="40">
        <f>E130-I130</f>
        <v>2318530</v>
      </c>
    </row>
    <row r="131" spans="1:11" ht="9.75" customHeight="1">
      <c r="A131" s="58"/>
      <c r="B131" s="52"/>
      <c r="C131" s="39"/>
      <c r="D131" s="46"/>
      <c r="E131" s="40"/>
      <c r="F131" s="40"/>
      <c r="G131" s="40"/>
      <c r="H131" s="40"/>
      <c r="I131" s="46"/>
      <c r="J131" s="40"/>
      <c r="K131" s="40"/>
    </row>
    <row r="132" spans="1:11" ht="15" customHeight="1">
      <c r="A132" s="127" t="s">
        <v>103</v>
      </c>
      <c r="B132" s="128"/>
      <c r="C132" s="39" t="s">
        <v>428</v>
      </c>
      <c r="D132" s="46">
        <f>D135+D133</f>
        <v>12855200</v>
      </c>
      <c r="E132" s="40">
        <f>E135+E133</f>
        <v>12855200</v>
      </c>
      <c r="F132" s="40">
        <f aca="true" t="shared" si="69" ref="F132:K132">F135+F133</f>
        <v>990597</v>
      </c>
      <c r="G132" s="40">
        <f t="shared" si="69"/>
        <v>0</v>
      </c>
      <c r="H132" s="40">
        <f t="shared" si="69"/>
        <v>0</v>
      </c>
      <c r="I132" s="46">
        <f t="shared" si="69"/>
        <v>990597</v>
      </c>
      <c r="J132" s="40">
        <f t="shared" si="69"/>
        <v>11864603</v>
      </c>
      <c r="K132" s="40">
        <f t="shared" si="69"/>
        <v>11864603</v>
      </c>
    </row>
    <row r="133" spans="1:11" ht="15.75" customHeight="1">
      <c r="A133" s="57" t="s">
        <v>427</v>
      </c>
      <c r="B133" s="52"/>
      <c r="C133" s="39" t="s">
        <v>429</v>
      </c>
      <c r="D133" s="46">
        <f>D134</f>
        <v>11768888</v>
      </c>
      <c r="E133" s="40">
        <f aca="true" t="shared" si="70" ref="E133:K133">E134</f>
        <v>11768888</v>
      </c>
      <c r="F133" s="40">
        <f t="shared" si="70"/>
        <v>990597</v>
      </c>
      <c r="G133" s="40">
        <f t="shared" si="70"/>
        <v>0</v>
      </c>
      <c r="H133" s="40">
        <f t="shared" si="70"/>
        <v>0</v>
      </c>
      <c r="I133" s="46">
        <f t="shared" si="70"/>
        <v>990597</v>
      </c>
      <c r="J133" s="40">
        <f t="shared" si="70"/>
        <v>10778291</v>
      </c>
      <c r="K133" s="40">
        <f t="shared" si="70"/>
        <v>10778291</v>
      </c>
    </row>
    <row r="134" spans="1:11" ht="12.75" customHeight="1">
      <c r="A134" s="58" t="s">
        <v>426</v>
      </c>
      <c r="B134" s="52"/>
      <c r="C134" s="39" t="s">
        <v>430</v>
      </c>
      <c r="D134" s="46">
        <f>E134</f>
        <v>11768888</v>
      </c>
      <c r="E134" s="40">
        <v>11768888</v>
      </c>
      <c r="F134" s="40">
        <v>990597</v>
      </c>
      <c r="G134" s="40">
        <v>0</v>
      </c>
      <c r="H134" s="40">
        <v>0</v>
      </c>
      <c r="I134" s="46">
        <f>F134</f>
        <v>990597</v>
      </c>
      <c r="J134" s="40">
        <f>D134-I134</f>
        <v>10778291</v>
      </c>
      <c r="K134" s="40">
        <f>E134-F134</f>
        <v>10778291</v>
      </c>
    </row>
    <row r="135" spans="1:11" ht="22.5" customHeight="1">
      <c r="A135" s="57" t="s">
        <v>218</v>
      </c>
      <c r="B135" s="52"/>
      <c r="C135" s="39" t="s">
        <v>431</v>
      </c>
      <c r="D135" s="46">
        <f>D136</f>
        <v>1086312</v>
      </c>
      <c r="E135" s="40">
        <f aca="true" t="shared" si="71" ref="E135:K135">E136</f>
        <v>1086312</v>
      </c>
      <c r="F135" s="40">
        <f>F136</f>
        <v>0</v>
      </c>
      <c r="G135" s="40">
        <f t="shared" si="71"/>
        <v>0</v>
      </c>
      <c r="H135" s="40">
        <f t="shared" si="71"/>
        <v>0</v>
      </c>
      <c r="I135" s="46">
        <f t="shared" si="71"/>
        <v>0</v>
      </c>
      <c r="J135" s="40">
        <f t="shared" si="71"/>
        <v>1086312</v>
      </c>
      <c r="K135" s="40">
        <f t="shared" si="71"/>
        <v>1086312</v>
      </c>
    </row>
    <row r="136" spans="1:11" ht="15.75" customHeight="1">
      <c r="A136" s="58" t="s">
        <v>177</v>
      </c>
      <c r="B136" s="52"/>
      <c r="C136" s="39" t="s">
        <v>432</v>
      </c>
      <c r="D136" s="46">
        <f>E136</f>
        <v>1086312</v>
      </c>
      <c r="E136" s="40">
        <v>1086312</v>
      </c>
      <c r="F136" s="40">
        <v>0</v>
      </c>
      <c r="G136" s="40">
        <v>0</v>
      </c>
      <c r="H136" s="40">
        <v>0</v>
      </c>
      <c r="I136" s="46">
        <f>F136</f>
        <v>0</v>
      </c>
      <c r="J136" s="40">
        <f>D136-I136</f>
        <v>1086312</v>
      </c>
      <c r="K136" s="40">
        <f>E136-I136</f>
        <v>1086312</v>
      </c>
    </row>
    <row r="137" spans="1:11" ht="4.5" customHeight="1">
      <c r="A137" s="129"/>
      <c r="B137" s="130"/>
      <c r="C137" s="131"/>
      <c r="D137" s="132"/>
      <c r="E137" s="133"/>
      <c r="F137" s="133"/>
      <c r="G137" s="133"/>
      <c r="H137" s="133"/>
      <c r="I137" s="132"/>
      <c r="J137" s="133"/>
      <c r="K137" s="133"/>
    </row>
    <row r="138" spans="1:11" ht="16.5" customHeight="1" hidden="1">
      <c r="A138" s="127" t="s">
        <v>100</v>
      </c>
      <c r="B138" s="51"/>
      <c r="C138" s="39" t="s">
        <v>118</v>
      </c>
      <c r="D138" s="46">
        <f aca="true" t="shared" si="72" ref="D138:K139">D139</f>
        <v>0</v>
      </c>
      <c r="E138" s="40">
        <f t="shared" si="72"/>
        <v>0</v>
      </c>
      <c r="F138" s="40">
        <f t="shared" si="72"/>
        <v>0</v>
      </c>
      <c r="G138" s="40">
        <f t="shared" si="72"/>
        <v>0</v>
      </c>
      <c r="H138" s="40">
        <f t="shared" si="72"/>
        <v>0</v>
      </c>
      <c r="I138" s="46">
        <f t="shared" si="72"/>
        <v>0</v>
      </c>
      <c r="J138" s="40">
        <f t="shared" si="72"/>
        <v>0</v>
      </c>
      <c r="K138" s="40">
        <f t="shared" si="72"/>
        <v>0</v>
      </c>
    </row>
    <row r="139" spans="1:11" ht="28.5" customHeight="1" hidden="1">
      <c r="A139" s="57" t="s">
        <v>218</v>
      </c>
      <c r="B139" s="52"/>
      <c r="C139" s="39" t="s">
        <v>225</v>
      </c>
      <c r="D139" s="46">
        <f>D140</f>
        <v>0</v>
      </c>
      <c r="E139" s="40">
        <f t="shared" si="72"/>
        <v>0</v>
      </c>
      <c r="F139" s="40">
        <f t="shared" si="72"/>
        <v>0</v>
      </c>
      <c r="G139" s="40">
        <v>0</v>
      </c>
      <c r="H139" s="40">
        <v>0</v>
      </c>
      <c r="I139" s="46">
        <f t="shared" si="72"/>
        <v>0</v>
      </c>
      <c r="J139" s="40">
        <f t="shared" si="72"/>
        <v>0</v>
      </c>
      <c r="K139" s="40">
        <f t="shared" si="72"/>
        <v>0</v>
      </c>
    </row>
    <row r="140" spans="1:11" ht="15" customHeight="1" hidden="1">
      <c r="A140" s="58" t="s">
        <v>177</v>
      </c>
      <c r="B140" s="52"/>
      <c r="C140" s="39" t="s">
        <v>119</v>
      </c>
      <c r="D140" s="46">
        <f>E140</f>
        <v>0</v>
      </c>
      <c r="E140" s="40"/>
      <c r="F140" s="40"/>
      <c r="G140" s="40">
        <v>0</v>
      </c>
      <c r="H140" s="40">
        <v>0</v>
      </c>
      <c r="I140" s="46">
        <f>F140</f>
        <v>0</v>
      </c>
      <c r="J140" s="40">
        <f>D140-I140</f>
        <v>0</v>
      </c>
      <c r="K140" s="40">
        <f>E140-I140</f>
        <v>0</v>
      </c>
    </row>
    <row r="141" spans="1:11" ht="4.5" customHeight="1">
      <c r="A141" s="58"/>
      <c r="B141" s="52"/>
      <c r="C141" s="39"/>
      <c r="D141" s="46"/>
      <c r="E141" s="40"/>
      <c r="F141" s="40"/>
      <c r="G141" s="40"/>
      <c r="H141" s="40"/>
      <c r="I141" s="46"/>
      <c r="J141" s="40"/>
      <c r="K141" s="40"/>
    </row>
    <row r="142" spans="1:11" ht="18" customHeight="1">
      <c r="A142" s="127" t="s">
        <v>104</v>
      </c>
      <c r="B142" s="128"/>
      <c r="C142" s="39" t="s">
        <v>438</v>
      </c>
      <c r="D142" s="46">
        <f aca="true" t="shared" si="73" ref="D142:K143">D143</f>
        <v>755239</v>
      </c>
      <c r="E142" s="40">
        <f t="shared" si="73"/>
        <v>755239</v>
      </c>
      <c r="F142" s="40">
        <f t="shared" si="73"/>
        <v>0</v>
      </c>
      <c r="G142" s="40">
        <f t="shared" si="73"/>
        <v>0</v>
      </c>
      <c r="H142" s="40">
        <f t="shared" si="73"/>
        <v>0</v>
      </c>
      <c r="I142" s="46">
        <f t="shared" si="73"/>
        <v>0</v>
      </c>
      <c r="J142" s="40">
        <f t="shared" si="73"/>
        <v>755239</v>
      </c>
      <c r="K142" s="40">
        <f t="shared" si="73"/>
        <v>755239</v>
      </c>
    </row>
    <row r="143" spans="1:11" ht="27" customHeight="1">
      <c r="A143" s="58" t="s">
        <v>231</v>
      </c>
      <c r="B143" s="52"/>
      <c r="C143" s="39" t="s">
        <v>437</v>
      </c>
      <c r="D143" s="46">
        <f>E143</f>
        <v>755239</v>
      </c>
      <c r="E143" s="40">
        <f t="shared" si="73"/>
        <v>755239</v>
      </c>
      <c r="F143" s="40">
        <f t="shared" si="73"/>
        <v>0</v>
      </c>
      <c r="G143" s="40">
        <f t="shared" si="73"/>
        <v>0</v>
      </c>
      <c r="H143" s="40">
        <f t="shared" si="73"/>
        <v>0</v>
      </c>
      <c r="I143" s="46">
        <f t="shared" si="73"/>
        <v>0</v>
      </c>
      <c r="J143" s="40">
        <f t="shared" si="73"/>
        <v>755239</v>
      </c>
      <c r="K143" s="40">
        <f t="shared" si="73"/>
        <v>755239</v>
      </c>
    </row>
    <row r="144" spans="1:11" ht="21.75" customHeight="1">
      <c r="A144" s="58" t="s">
        <v>180</v>
      </c>
      <c r="B144" s="52"/>
      <c r="C144" s="39" t="s">
        <v>439</v>
      </c>
      <c r="D144" s="46">
        <f>E144</f>
        <v>755239</v>
      </c>
      <c r="E144" s="40">
        <v>755239</v>
      </c>
      <c r="F144" s="40">
        <v>0</v>
      </c>
      <c r="G144" s="40">
        <v>0</v>
      </c>
      <c r="H144" s="40">
        <v>0</v>
      </c>
      <c r="I144" s="46">
        <f>F144</f>
        <v>0</v>
      </c>
      <c r="J144" s="40">
        <f>D144-I144</f>
        <v>755239</v>
      </c>
      <c r="K144" s="40">
        <f>E144-I144</f>
        <v>755239</v>
      </c>
    </row>
    <row r="145" spans="1:11" ht="47.25" customHeight="1" hidden="1">
      <c r="A145" s="127" t="s">
        <v>266</v>
      </c>
      <c r="B145" s="128"/>
      <c r="C145" s="39" t="s">
        <v>267</v>
      </c>
      <c r="D145" s="46">
        <f aca="true" t="shared" si="74" ref="D145:K146">D146</f>
        <v>0</v>
      </c>
      <c r="E145" s="40">
        <f t="shared" si="74"/>
        <v>0</v>
      </c>
      <c r="F145" s="40">
        <f t="shared" si="74"/>
        <v>0</v>
      </c>
      <c r="G145" s="40">
        <f>G146</f>
        <v>0</v>
      </c>
      <c r="H145" s="40">
        <f>H146</f>
        <v>0</v>
      </c>
      <c r="I145" s="46">
        <f>I146</f>
        <v>0</v>
      </c>
      <c r="J145" s="40">
        <f t="shared" si="74"/>
        <v>0</v>
      </c>
      <c r="K145" s="40">
        <f t="shared" si="74"/>
        <v>0</v>
      </c>
    </row>
    <row r="146" spans="1:11" ht="24" customHeight="1" hidden="1">
      <c r="A146" s="58" t="s">
        <v>218</v>
      </c>
      <c r="B146" s="52"/>
      <c r="C146" s="39" t="s">
        <v>268</v>
      </c>
      <c r="D146" s="46">
        <f>D147</f>
        <v>0</v>
      </c>
      <c r="E146" s="40">
        <f t="shared" si="74"/>
        <v>0</v>
      </c>
      <c r="F146" s="40">
        <f t="shared" si="74"/>
        <v>0</v>
      </c>
      <c r="G146" s="40">
        <f t="shared" si="74"/>
        <v>0</v>
      </c>
      <c r="H146" s="40">
        <f t="shared" si="74"/>
        <v>0</v>
      </c>
      <c r="I146" s="46">
        <f t="shared" si="74"/>
        <v>0</v>
      </c>
      <c r="J146" s="40">
        <f t="shared" si="74"/>
        <v>0</v>
      </c>
      <c r="K146" s="40">
        <f t="shared" si="74"/>
        <v>0</v>
      </c>
    </row>
    <row r="147" spans="1:11" ht="44.25" customHeight="1" hidden="1">
      <c r="A147" s="58" t="s">
        <v>172</v>
      </c>
      <c r="B147" s="52"/>
      <c r="C147" s="39" t="s">
        <v>269</v>
      </c>
      <c r="D147" s="46">
        <f>E147</f>
        <v>0</v>
      </c>
      <c r="E147" s="40"/>
      <c r="F147" s="40"/>
      <c r="G147" s="40">
        <v>0</v>
      </c>
      <c r="H147" s="40">
        <v>0</v>
      </c>
      <c r="I147" s="46">
        <f>F147</f>
        <v>0</v>
      </c>
      <c r="J147" s="40">
        <f>D147-I147</f>
        <v>0</v>
      </c>
      <c r="K147" s="40">
        <f>E147-I147</f>
        <v>0</v>
      </c>
    </row>
    <row r="148" spans="1:11" ht="21" customHeight="1" hidden="1">
      <c r="A148" s="127" t="s">
        <v>325</v>
      </c>
      <c r="B148" s="128"/>
      <c r="C148" s="39" t="s">
        <v>326</v>
      </c>
      <c r="D148" s="46">
        <f aca="true" t="shared" si="75" ref="D148:K149">D149</f>
        <v>0</v>
      </c>
      <c r="E148" s="40">
        <f t="shared" si="75"/>
        <v>0</v>
      </c>
      <c r="F148" s="40">
        <f t="shared" si="75"/>
        <v>0</v>
      </c>
      <c r="G148" s="40">
        <f t="shared" si="75"/>
        <v>0</v>
      </c>
      <c r="H148" s="40">
        <f t="shared" si="75"/>
        <v>0</v>
      </c>
      <c r="I148" s="46">
        <f t="shared" si="75"/>
        <v>0</v>
      </c>
      <c r="J148" s="40">
        <f t="shared" si="75"/>
        <v>0</v>
      </c>
      <c r="K148" s="40">
        <f t="shared" si="75"/>
        <v>0</v>
      </c>
    </row>
    <row r="149" spans="1:11" ht="24" customHeight="1" hidden="1">
      <c r="A149" s="58" t="s">
        <v>231</v>
      </c>
      <c r="B149" s="52"/>
      <c r="C149" s="39" t="s">
        <v>340</v>
      </c>
      <c r="D149" s="46">
        <f>D150</f>
        <v>0</v>
      </c>
      <c r="E149" s="40">
        <f>E150</f>
        <v>0</v>
      </c>
      <c r="F149" s="40">
        <f t="shared" si="75"/>
        <v>0</v>
      </c>
      <c r="G149" s="40">
        <f t="shared" si="75"/>
        <v>0</v>
      </c>
      <c r="H149" s="40">
        <f t="shared" si="75"/>
        <v>0</v>
      </c>
      <c r="I149" s="46">
        <f t="shared" si="75"/>
        <v>0</v>
      </c>
      <c r="J149" s="40">
        <f t="shared" si="75"/>
        <v>0</v>
      </c>
      <c r="K149" s="40">
        <f t="shared" si="75"/>
        <v>0</v>
      </c>
    </row>
    <row r="150" spans="1:11" ht="23.25" customHeight="1" hidden="1">
      <c r="A150" s="58" t="s">
        <v>180</v>
      </c>
      <c r="B150" s="52"/>
      <c r="C150" s="39" t="s">
        <v>339</v>
      </c>
      <c r="D150" s="46">
        <f>E150</f>
        <v>0</v>
      </c>
      <c r="E150" s="40"/>
      <c r="F150" s="40"/>
      <c r="G150" s="40">
        <v>0</v>
      </c>
      <c r="H150" s="40">
        <v>0</v>
      </c>
      <c r="I150" s="46">
        <f>F150</f>
        <v>0</v>
      </c>
      <c r="J150" s="40">
        <f>D150-F150</f>
        <v>0</v>
      </c>
      <c r="K150" s="40">
        <f>E150-I150</f>
        <v>0</v>
      </c>
    </row>
    <row r="151" spans="1:11" ht="24" customHeight="1">
      <c r="A151" s="127" t="s">
        <v>324</v>
      </c>
      <c r="B151" s="128"/>
      <c r="C151" s="39" t="s">
        <v>418</v>
      </c>
      <c r="D151" s="46">
        <f aca="true" t="shared" si="76" ref="D151:K151">D152</f>
        <v>211310500</v>
      </c>
      <c r="E151" s="40">
        <f t="shared" si="76"/>
        <v>211310500</v>
      </c>
      <c r="F151" s="40">
        <f t="shared" si="76"/>
        <v>16208400</v>
      </c>
      <c r="G151" s="40">
        <f t="shared" si="76"/>
        <v>0</v>
      </c>
      <c r="H151" s="40">
        <f t="shared" si="76"/>
        <v>0</v>
      </c>
      <c r="I151" s="46">
        <f t="shared" si="76"/>
        <v>16208400</v>
      </c>
      <c r="J151" s="40">
        <f t="shared" si="76"/>
        <v>195102100</v>
      </c>
      <c r="K151" s="40">
        <f t="shared" si="76"/>
        <v>195102100</v>
      </c>
    </row>
    <row r="152" spans="1:11" ht="23.25" customHeight="1">
      <c r="A152" s="58" t="s">
        <v>218</v>
      </c>
      <c r="B152" s="52"/>
      <c r="C152" s="39" t="s">
        <v>417</v>
      </c>
      <c r="D152" s="46">
        <f>D153+D154</f>
        <v>211310500</v>
      </c>
      <c r="E152" s="40">
        <f>E153+E154</f>
        <v>211310500</v>
      </c>
      <c r="F152" s="40">
        <f aca="true" t="shared" si="77" ref="F152:K152">F153+F154</f>
        <v>16208400</v>
      </c>
      <c r="G152" s="40">
        <f t="shared" si="77"/>
        <v>0</v>
      </c>
      <c r="H152" s="40">
        <f t="shared" si="77"/>
        <v>0</v>
      </c>
      <c r="I152" s="46">
        <f t="shared" si="77"/>
        <v>16208400</v>
      </c>
      <c r="J152" s="40">
        <f t="shared" si="77"/>
        <v>195102100</v>
      </c>
      <c r="K152" s="40">
        <f t="shared" si="77"/>
        <v>195102100</v>
      </c>
    </row>
    <row r="153" spans="1:11" ht="44.25" customHeight="1">
      <c r="A153" s="58" t="s">
        <v>404</v>
      </c>
      <c r="B153" s="52"/>
      <c r="C153" s="39" t="s">
        <v>415</v>
      </c>
      <c r="D153" s="46">
        <f>E153</f>
        <v>205665200</v>
      </c>
      <c r="E153" s="40">
        <v>205665200</v>
      </c>
      <c r="F153" s="40">
        <v>16208400</v>
      </c>
      <c r="G153" s="40">
        <v>0</v>
      </c>
      <c r="H153" s="40">
        <v>0</v>
      </c>
      <c r="I153" s="46">
        <f>F153</f>
        <v>16208400</v>
      </c>
      <c r="J153" s="40">
        <f>D153-I153</f>
        <v>189456800</v>
      </c>
      <c r="K153" s="40">
        <f>E153-I153</f>
        <v>189456800</v>
      </c>
    </row>
    <row r="154" spans="1:11" ht="14.25" customHeight="1">
      <c r="A154" s="58" t="s">
        <v>401</v>
      </c>
      <c r="B154" s="52"/>
      <c r="C154" s="39" t="s">
        <v>416</v>
      </c>
      <c r="D154" s="46">
        <f>E154</f>
        <v>5645300</v>
      </c>
      <c r="E154" s="40">
        <v>5645300</v>
      </c>
      <c r="F154" s="40">
        <v>0</v>
      </c>
      <c r="G154" s="40">
        <v>0</v>
      </c>
      <c r="H154" s="40">
        <v>0</v>
      </c>
      <c r="I154" s="46">
        <f>F154</f>
        <v>0</v>
      </c>
      <c r="J154" s="40">
        <f>D154-I154</f>
        <v>5645300</v>
      </c>
      <c r="K154" s="40">
        <f>E154-I154</f>
        <v>5645300</v>
      </c>
    </row>
    <row r="155" spans="1:11" ht="2.25" customHeight="1">
      <c r="A155" s="52"/>
      <c r="B155" s="52"/>
      <c r="C155" s="39"/>
      <c r="D155" s="46"/>
      <c r="E155" s="40"/>
      <c r="F155" s="40">
        <v>153610379.6</v>
      </c>
      <c r="G155" s="40"/>
      <c r="H155" s="40"/>
      <c r="I155" s="46"/>
      <c r="J155" s="40"/>
      <c r="K155" s="40"/>
    </row>
    <row r="156" spans="1:11" ht="159.75" customHeight="1">
      <c r="A156" s="127" t="s">
        <v>181</v>
      </c>
      <c r="B156" s="128"/>
      <c r="C156" s="125" t="s">
        <v>421</v>
      </c>
      <c r="D156" s="113">
        <f aca="true" t="shared" si="78" ref="D156:K156">D158</f>
        <v>16172433</v>
      </c>
      <c r="E156" s="113">
        <f t="shared" si="78"/>
        <v>16172433</v>
      </c>
      <c r="F156" s="113">
        <f t="shared" si="78"/>
        <v>144705</v>
      </c>
      <c r="G156" s="113">
        <f t="shared" si="78"/>
        <v>0</v>
      </c>
      <c r="H156" s="113">
        <f t="shared" si="78"/>
        <v>0</v>
      </c>
      <c r="I156" s="113">
        <f t="shared" si="78"/>
        <v>144705</v>
      </c>
      <c r="J156" s="113">
        <f t="shared" si="78"/>
        <v>16027728</v>
      </c>
      <c r="K156" s="113">
        <f t="shared" si="78"/>
        <v>16027728</v>
      </c>
    </row>
    <row r="157" spans="1:11" ht="21.75" customHeight="1">
      <c r="A157" s="58" t="s">
        <v>218</v>
      </c>
      <c r="B157" s="52"/>
      <c r="C157" s="39" t="s">
        <v>420</v>
      </c>
      <c r="D157" s="46">
        <f>D158</f>
        <v>16172433</v>
      </c>
      <c r="E157" s="40">
        <f aca="true" t="shared" si="79" ref="E157:K157">E158</f>
        <v>16172433</v>
      </c>
      <c r="F157" s="40">
        <f t="shared" si="79"/>
        <v>144705</v>
      </c>
      <c r="G157" s="40">
        <f t="shared" si="79"/>
        <v>0</v>
      </c>
      <c r="H157" s="40">
        <f t="shared" si="79"/>
        <v>0</v>
      </c>
      <c r="I157" s="46">
        <f t="shared" si="79"/>
        <v>144705</v>
      </c>
      <c r="J157" s="40">
        <f t="shared" si="79"/>
        <v>16027728</v>
      </c>
      <c r="K157" s="40">
        <f t="shared" si="79"/>
        <v>16027728</v>
      </c>
    </row>
    <row r="158" spans="1:11" ht="43.5" customHeight="1">
      <c r="A158" s="58" t="s">
        <v>404</v>
      </c>
      <c r="B158" s="52"/>
      <c r="C158" s="39" t="s">
        <v>419</v>
      </c>
      <c r="D158" s="46">
        <f>E158</f>
        <v>16172433</v>
      </c>
      <c r="E158" s="40">
        <v>16172433</v>
      </c>
      <c r="F158" s="40">
        <v>144705</v>
      </c>
      <c r="G158" s="40">
        <v>0</v>
      </c>
      <c r="H158" s="40">
        <v>0</v>
      </c>
      <c r="I158" s="46">
        <f>F158</f>
        <v>144705</v>
      </c>
      <c r="J158" s="40">
        <f>D158-I158</f>
        <v>16027728</v>
      </c>
      <c r="K158" s="40">
        <f>E158-I158</f>
        <v>16027728</v>
      </c>
    </row>
    <row r="159" spans="1:11" ht="4.5" customHeight="1">
      <c r="A159" s="52"/>
      <c r="B159" s="52"/>
      <c r="C159" s="39"/>
      <c r="D159" s="46"/>
      <c r="E159" s="40"/>
      <c r="F159" s="40"/>
      <c r="G159" s="40"/>
      <c r="H159" s="40"/>
      <c r="I159" s="46"/>
      <c r="J159" s="40"/>
      <c r="K159" s="40"/>
    </row>
    <row r="160" spans="1:11" ht="31.5" customHeight="1" hidden="1">
      <c r="A160" s="128" t="s">
        <v>324</v>
      </c>
      <c r="B160" s="128"/>
      <c r="C160" s="39" t="s">
        <v>328</v>
      </c>
      <c r="D160" s="46">
        <f aca="true" t="shared" si="80" ref="D160:K161">D161</f>
        <v>0</v>
      </c>
      <c r="E160" s="40">
        <f t="shared" si="80"/>
        <v>0</v>
      </c>
      <c r="F160" s="40">
        <f t="shared" si="80"/>
        <v>0</v>
      </c>
      <c r="G160" s="40">
        <f t="shared" si="80"/>
        <v>0</v>
      </c>
      <c r="H160" s="40">
        <f t="shared" si="80"/>
        <v>0</v>
      </c>
      <c r="I160" s="46">
        <f t="shared" si="80"/>
        <v>0</v>
      </c>
      <c r="J160" s="40">
        <f t="shared" si="80"/>
        <v>0</v>
      </c>
      <c r="K160" s="40">
        <f t="shared" si="80"/>
        <v>0</v>
      </c>
    </row>
    <row r="161" spans="1:11" ht="23.25" customHeight="1" hidden="1">
      <c r="A161" s="52" t="s">
        <v>218</v>
      </c>
      <c r="B161" s="52"/>
      <c r="C161" s="39" t="s">
        <v>327</v>
      </c>
      <c r="D161" s="46">
        <f>D162</f>
        <v>0</v>
      </c>
      <c r="E161" s="40">
        <f t="shared" si="80"/>
        <v>0</v>
      </c>
      <c r="F161" s="40">
        <f t="shared" si="80"/>
        <v>0</v>
      </c>
      <c r="G161" s="40">
        <f t="shared" si="80"/>
        <v>0</v>
      </c>
      <c r="H161" s="40">
        <f t="shared" si="80"/>
        <v>0</v>
      </c>
      <c r="I161" s="46">
        <f t="shared" si="80"/>
        <v>0</v>
      </c>
      <c r="J161" s="40">
        <f t="shared" si="80"/>
        <v>0</v>
      </c>
      <c r="K161" s="40">
        <f t="shared" si="80"/>
        <v>0</v>
      </c>
    </row>
    <row r="162" spans="1:11" ht="18.75" customHeight="1" hidden="1">
      <c r="A162" s="52" t="s">
        <v>177</v>
      </c>
      <c r="B162" s="52"/>
      <c r="C162" s="39" t="s">
        <v>329</v>
      </c>
      <c r="D162" s="46">
        <f>E162</f>
        <v>0</v>
      </c>
      <c r="E162" s="40"/>
      <c r="F162" s="40"/>
      <c r="G162" s="40">
        <v>0</v>
      </c>
      <c r="H162" s="40">
        <v>0</v>
      </c>
      <c r="I162" s="46">
        <f>F162</f>
        <v>0</v>
      </c>
      <c r="J162" s="40">
        <f>D162-I162</f>
        <v>0</v>
      </c>
      <c r="K162" s="40">
        <f>E162-I162</f>
        <v>0</v>
      </c>
    </row>
    <row r="163" spans="1:11" ht="0.75" customHeight="1">
      <c r="A163" s="52"/>
      <c r="B163" s="52"/>
      <c r="C163" s="39"/>
      <c r="D163" s="46"/>
      <c r="E163" s="40"/>
      <c r="F163" s="40"/>
      <c r="G163" s="40"/>
      <c r="H163" s="40"/>
      <c r="I163" s="46"/>
      <c r="J163" s="40"/>
      <c r="K163" s="40"/>
    </row>
    <row r="164" spans="1:11" ht="0.75" customHeight="1" hidden="1">
      <c r="A164" s="128" t="s">
        <v>184</v>
      </c>
      <c r="B164" s="128"/>
      <c r="C164" s="39" t="s">
        <v>120</v>
      </c>
      <c r="D164" s="46">
        <f aca="true" t="shared" si="81" ref="D164:K165">D165</f>
        <v>0</v>
      </c>
      <c r="E164" s="40">
        <f t="shared" si="81"/>
        <v>0</v>
      </c>
      <c r="F164" s="40">
        <f t="shared" si="81"/>
        <v>0</v>
      </c>
      <c r="G164" s="40">
        <f t="shared" si="81"/>
        <v>0</v>
      </c>
      <c r="H164" s="40">
        <f t="shared" si="81"/>
        <v>0</v>
      </c>
      <c r="I164" s="46">
        <f t="shared" si="81"/>
        <v>0</v>
      </c>
      <c r="J164" s="40">
        <f t="shared" si="81"/>
        <v>0</v>
      </c>
      <c r="K164" s="40">
        <f t="shared" si="81"/>
        <v>0</v>
      </c>
    </row>
    <row r="165" spans="1:11" ht="21.75" customHeight="1" hidden="1">
      <c r="A165" s="52" t="s">
        <v>218</v>
      </c>
      <c r="B165" s="52"/>
      <c r="C165" s="39" t="s">
        <v>226</v>
      </c>
      <c r="D165" s="46">
        <f>D166</f>
        <v>0</v>
      </c>
      <c r="E165" s="40">
        <f t="shared" si="81"/>
        <v>0</v>
      </c>
      <c r="F165" s="40">
        <f t="shared" si="81"/>
        <v>0</v>
      </c>
      <c r="G165" s="40">
        <f t="shared" si="81"/>
        <v>0</v>
      </c>
      <c r="H165" s="40">
        <f t="shared" si="81"/>
        <v>0</v>
      </c>
      <c r="I165" s="46">
        <f t="shared" si="81"/>
        <v>0</v>
      </c>
      <c r="J165" s="40">
        <f t="shared" si="81"/>
        <v>0</v>
      </c>
      <c r="K165" s="40">
        <f t="shared" si="81"/>
        <v>0</v>
      </c>
    </row>
    <row r="166" spans="1:11" ht="42.75" customHeight="1" hidden="1">
      <c r="A166" s="52" t="s">
        <v>172</v>
      </c>
      <c r="B166" s="52"/>
      <c r="C166" s="39" t="s">
        <v>121</v>
      </c>
      <c r="D166" s="46">
        <f>E166</f>
        <v>0</v>
      </c>
      <c r="E166" s="40">
        <v>0</v>
      </c>
      <c r="F166" s="40">
        <v>0</v>
      </c>
      <c r="G166" s="40">
        <v>0</v>
      </c>
      <c r="H166" s="40">
        <v>0</v>
      </c>
      <c r="I166" s="46">
        <f>F166</f>
        <v>0</v>
      </c>
      <c r="J166" s="40">
        <f>D166-I166</f>
        <v>0</v>
      </c>
      <c r="K166" s="40">
        <f>E166-I166</f>
        <v>0</v>
      </c>
    </row>
    <row r="167" spans="1:11" ht="4.5" customHeight="1" hidden="1">
      <c r="A167" s="52"/>
      <c r="B167" s="52"/>
      <c r="C167" s="39"/>
      <c r="D167" s="46"/>
      <c r="E167" s="40"/>
      <c r="F167" s="40"/>
      <c r="G167" s="40"/>
      <c r="H167" s="40"/>
      <c r="I167" s="46"/>
      <c r="J167" s="40"/>
      <c r="K167" s="40"/>
    </row>
    <row r="168" spans="1:11" ht="1.5" customHeight="1" hidden="1">
      <c r="A168" s="128" t="s">
        <v>105</v>
      </c>
      <c r="B168" s="128"/>
      <c r="C168" s="39" t="s">
        <v>122</v>
      </c>
      <c r="D168" s="46">
        <f aca="true" t="shared" si="82" ref="D168:K169">D169</f>
        <v>0</v>
      </c>
      <c r="E168" s="40">
        <f t="shared" si="82"/>
        <v>0</v>
      </c>
      <c r="F168" s="40">
        <f t="shared" si="82"/>
        <v>0</v>
      </c>
      <c r="G168" s="40">
        <f t="shared" si="82"/>
        <v>0</v>
      </c>
      <c r="H168" s="40">
        <f t="shared" si="82"/>
        <v>0</v>
      </c>
      <c r="I168" s="46">
        <f t="shared" si="82"/>
        <v>0</v>
      </c>
      <c r="J168" s="40">
        <f t="shared" si="82"/>
        <v>0</v>
      </c>
      <c r="K168" s="40">
        <f t="shared" si="82"/>
        <v>0</v>
      </c>
    </row>
    <row r="169" spans="1:11" ht="21.75" customHeight="1" hidden="1">
      <c r="A169" s="52" t="s">
        <v>218</v>
      </c>
      <c r="B169" s="52"/>
      <c r="C169" s="39" t="s">
        <v>227</v>
      </c>
      <c r="D169" s="46">
        <f>D170</f>
        <v>0</v>
      </c>
      <c r="E169" s="40">
        <f t="shared" si="82"/>
        <v>0</v>
      </c>
      <c r="F169" s="40">
        <f t="shared" si="82"/>
        <v>0</v>
      </c>
      <c r="G169" s="40">
        <f t="shared" si="82"/>
        <v>0</v>
      </c>
      <c r="H169" s="40">
        <f t="shared" si="82"/>
        <v>0</v>
      </c>
      <c r="I169" s="46">
        <f t="shared" si="82"/>
        <v>0</v>
      </c>
      <c r="J169" s="40">
        <f t="shared" si="82"/>
        <v>0</v>
      </c>
      <c r="K169" s="40">
        <f t="shared" si="82"/>
        <v>0</v>
      </c>
    </row>
    <row r="170" spans="1:11" ht="44.25" customHeight="1" hidden="1">
      <c r="A170" s="52" t="s">
        <v>172</v>
      </c>
      <c r="B170" s="52"/>
      <c r="C170" s="39" t="s">
        <v>123</v>
      </c>
      <c r="D170" s="46">
        <f>E170</f>
        <v>0</v>
      </c>
      <c r="E170" s="40">
        <v>0</v>
      </c>
      <c r="F170" s="40">
        <v>0</v>
      </c>
      <c r="G170" s="40">
        <v>0</v>
      </c>
      <c r="H170" s="40">
        <v>0</v>
      </c>
      <c r="I170" s="46">
        <f>F170</f>
        <v>0</v>
      </c>
      <c r="J170" s="40">
        <f>D170-I170</f>
        <v>0</v>
      </c>
      <c r="K170" s="40">
        <f>E170-I170</f>
        <v>0</v>
      </c>
    </row>
    <row r="171" spans="1:11" ht="1.5" customHeight="1" hidden="1">
      <c r="A171" s="52"/>
      <c r="B171" s="52"/>
      <c r="C171" s="39"/>
      <c r="D171" s="46"/>
      <c r="E171" s="40"/>
      <c r="F171" s="40">
        <v>0</v>
      </c>
      <c r="G171" s="40"/>
      <c r="H171" s="40"/>
      <c r="I171" s="46"/>
      <c r="J171" s="40"/>
      <c r="K171" s="40"/>
    </row>
    <row r="172" spans="1:11" ht="42" customHeight="1" hidden="1">
      <c r="A172" s="128" t="s">
        <v>106</v>
      </c>
      <c r="B172" s="128"/>
      <c r="C172" s="39" t="s">
        <v>124</v>
      </c>
      <c r="D172" s="46">
        <f aca="true" t="shared" si="83" ref="D172:K172">D173+D176</f>
        <v>0</v>
      </c>
      <c r="E172" s="40">
        <f t="shared" si="83"/>
        <v>0</v>
      </c>
      <c r="F172" s="40">
        <f t="shared" si="83"/>
        <v>0</v>
      </c>
      <c r="G172" s="40">
        <f>G173+G176</f>
        <v>0</v>
      </c>
      <c r="H172" s="40">
        <f>H173+H176</f>
        <v>0</v>
      </c>
      <c r="I172" s="46">
        <f>I173+I176</f>
        <v>0</v>
      </c>
      <c r="J172" s="40">
        <f t="shared" si="83"/>
        <v>0</v>
      </c>
      <c r="K172" s="40">
        <f t="shared" si="83"/>
        <v>0</v>
      </c>
    </row>
    <row r="173" spans="1:11" ht="22.5" customHeight="1" hidden="1">
      <c r="A173" s="52" t="s">
        <v>218</v>
      </c>
      <c r="B173" s="52"/>
      <c r="C173" s="39" t="s">
        <v>248</v>
      </c>
      <c r="D173" s="46">
        <f>D174</f>
        <v>0</v>
      </c>
      <c r="E173" s="40">
        <f>E174</f>
        <v>0</v>
      </c>
      <c r="F173" s="40">
        <f aca="true" t="shared" si="84" ref="F173:K173">F174</f>
        <v>0</v>
      </c>
      <c r="G173" s="40">
        <f t="shared" si="84"/>
        <v>0</v>
      </c>
      <c r="H173" s="40">
        <f t="shared" si="84"/>
        <v>0</v>
      </c>
      <c r="I173" s="46">
        <f t="shared" si="84"/>
        <v>0</v>
      </c>
      <c r="J173" s="40">
        <f t="shared" si="84"/>
        <v>0</v>
      </c>
      <c r="K173" s="40">
        <f t="shared" si="84"/>
        <v>0</v>
      </c>
    </row>
    <row r="174" spans="1:11" ht="21.75" customHeight="1" hidden="1">
      <c r="A174" s="52" t="s">
        <v>197</v>
      </c>
      <c r="B174" s="52"/>
      <c r="C174" s="39" t="s">
        <v>245</v>
      </c>
      <c r="D174" s="46">
        <f>E174</f>
        <v>0</v>
      </c>
      <c r="E174" s="40"/>
      <c r="F174" s="40"/>
      <c r="G174" s="40">
        <v>0</v>
      </c>
      <c r="H174" s="40">
        <v>0</v>
      </c>
      <c r="I174" s="46">
        <f>F174</f>
        <v>0</v>
      </c>
      <c r="J174" s="40">
        <f>D174-I174</f>
        <v>0</v>
      </c>
      <c r="K174" s="40">
        <f>E174-I174</f>
        <v>0</v>
      </c>
    </row>
    <row r="175" spans="1:11" ht="23.25" customHeight="1" hidden="1">
      <c r="A175" s="52" t="s">
        <v>180</v>
      </c>
      <c r="B175" s="52"/>
      <c r="C175" s="39" t="s">
        <v>246</v>
      </c>
      <c r="D175" s="46">
        <f>E175</f>
        <v>0</v>
      </c>
      <c r="E175" s="40"/>
      <c r="F175" s="40">
        <v>0</v>
      </c>
      <c r="G175" s="40">
        <v>0</v>
      </c>
      <c r="H175" s="40">
        <v>0</v>
      </c>
      <c r="I175" s="46">
        <f>F175</f>
        <v>0</v>
      </c>
      <c r="J175" s="40">
        <f>D175-I175</f>
        <v>0</v>
      </c>
      <c r="K175" s="40">
        <f>E175-I175</f>
        <v>0</v>
      </c>
    </row>
    <row r="176" spans="1:11" ht="21.75" customHeight="1" hidden="1">
      <c r="A176" s="52" t="s">
        <v>218</v>
      </c>
      <c r="B176" s="52"/>
      <c r="C176" s="39" t="s">
        <v>228</v>
      </c>
      <c r="D176" s="46">
        <f aca="true" t="shared" si="85" ref="D176:K176">D177</f>
        <v>0</v>
      </c>
      <c r="E176" s="40">
        <f t="shared" si="85"/>
        <v>0</v>
      </c>
      <c r="F176" s="40">
        <f>F177</f>
        <v>0</v>
      </c>
      <c r="G176" s="40">
        <f t="shared" si="85"/>
        <v>0</v>
      </c>
      <c r="H176" s="40">
        <f t="shared" si="85"/>
        <v>0</v>
      </c>
      <c r="I176" s="46">
        <f t="shared" si="85"/>
        <v>0</v>
      </c>
      <c r="J176" s="40">
        <f t="shared" si="85"/>
        <v>0</v>
      </c>
      <c r="K176" s="40">
        <f t="shared" si="85"/>
        <v>0</v>
      </c>
    </row>
    <row r="177" spans="1:11" ht="15" customHeight="1" hidden="1">
      <c r="A177" s="52" t="s">
        <v>177</v>
      </c>
      <c r="B177" s="52"/>
      <c r="C177" s="39" t="s">
        <v>125</v>
      </c>
      <c r="D177" s="46">
        <f>E177</f>
        <v>0</v>
      </c>
      <c r="E177" s="40">
        <v>0</v>
      </c>
      <c r="F177" s="40">
        <v>0</v>
      </c>
      <c r="G177" s="40">
        <v>0</v>
      </c>
      <c r="H177" s="40">
        <v>0</v>
      </c>
      <c r="I177" s="46">
        <f>F177</f>
        <v>0</v>
      </c>
      <c r="J177" s="40">
        <f>D177-I177</f>
        <v>0</v>
      </c>
      <c r="K177" s="40">
        <f>E177-I177</f>
        <v>0</v>
      </c>
    </row>
    <row r="178" spans="1:11" ht="4.5" customHeight="1" hidden="1">
      <c r="A178" s="52"/>
      <c r="B178" s="52"/>
      <c r="C178" s="39"/>
      <c r="D178" s="46"/>
      <c r="E178" s="40"/>
      <c r="F178" s="40"/>
      <c r="G178" s="40"/>
      <c r="H178" s="40"/>
      <c r="I178" s="46"/>
      <c r="J178" s="40"/>
      <c r="K178" s="40"/>
    </row>
    <row r="179" spans="1:11" ht="30.75" customHeight="1" hidden="1">
      <c r="A179" s="128" t="s">
        <v>254</v>
      </c>
      <c r="B179" s="128"/>
      <c r="C179" s="39" t="s">
        <v>255</v>
      </c>
      <c r="D179" s="46">
        <f aca="true" t="shared" si="86" ref="D179:K180">D180</f>
        <v>0</v>
      </c>
      <c r="E179" s="40">
        <f t="shared" si="86"/>
        <v>0</v>
      </c>
      <c r="F179" s="40">
        <f t="shared" si="86"/>
        <v>0</v>
      </c>
      <c r="G179" s="40">
        <f t="shared" si="86"/>
        <v>0</v>
      </c>
      <c r="H179" s="40">
        <f t="shared" si="86"/>
        <v>0</v>
      </c>
      <c r="I179" s="46">
        <f t="shared" si="86"/>
        <v>0</v>
      </c>
      <c r="J179" s="40">
        <f t="shared" si="86"/>
        <v>0</v>
      </c>
      <c r="K179" s="40">
        <f t="shared" si="86"/>
        <v>0</v>
      </c>
    </row>
    <row r="180" spans="1:11" ht="23.25" customHeight="1" hidden="1">
      <c r="A180" s="52" t="s">
        <v>218</v>
      </c>
      <c r="B180" s="52"/>
      <c r="C180" s="39" t="s">
        <v>274</v>
      </c>
      <c r="D180" s="46">
        <f>E181</f>
        <v>0</v>
      </c>
      <c r="E180" s="40">
        <f>E181</f>
        <v>0</v>
      </c>
      <c r="F180" s="40">
        <f>F181</f>
        <v>0</v>
      </c>
      <c r="G180" s="40">
        <f t="shared" si="86"/>
        <v>0</v>
      </c>
      <c r="H180" s="40">
        <f t="shared" si="86"/>
        <v>0</v>
      </c>
      <c r="I180" s="46">
        <f t="shared" si="86"/>
        <v>0</v>
      </c>
      <c r="J180" s="40">
        <f>D180-I180</f>
        <v>0</v>
      </c>
      <c r="K180" s="40">
        <f>E180-I180</f>
        <v>0</v>
      </c>
    </row>
    <row r="181" spans="1:11" ht="35.25" customHeight="1" hidden="1">
      <c r="A181" s="52" t="s">
        <v>180</v>
      </c>
      <c r="B181" s="52"/>
      <c r="C181" s="39" t="s">
        <v>273</v>
      </c>
      <c r="D181" s="46">
        <f>E181</f>
        <v>0</v>
      </c>
      <c r="E181" s="40">
        <v>0</v>
      </c>
      <c r="F181" s="40">
        <v>0</v>
      </c>
      <c r="G181" s="40">
        <v>0</v>
      </c>
      <c r="H181" s="40">
        <v>0</v>
      </c>
      <c r="I181" s="46">
        <f>F181</f>
        <v>0</v>
      </c>
      <c r="J181" s="40">
        <f>D181-I181</f>
        <v>0</v>
      </c>
      <c r="K181" s="40">
        <f>E181-I181</f>
        <v>0</v>
      </c>
    </row>
    <row r="182" spans="1:11" ht="2.25" customHeight="1" hidden="1">
      <c r="A182" s="52"/>
      <c r="B182" s="52"/>
      <c r="C182" s="39"/>
      <c r="D182" s="46"/>
      <c r="E182" s="40"/>
      <c r="F182" s="40"/>
      <c r="G182" s="40"/>
      <c r="H182" s="40"/>
      <c r="I182" s="46"/>
      <c r="J182" s="40"/>
      <c r="K182" s="40"/>
    </row>
    <row r="183" spans="1:11" ht="74.25" customHeight="1" hidden="1">
      <c r="A183" s="128" t="s">
        <v>185</v>
      </c>
      <c r="B183" s="128"/>
      <c r="C183" s="39" t="s">
        <v>128</v>
      </c>
      <c r="D183" s="46">
        <f aca="true" t="shared" si="87" ref="D183:K184">D184</f>
        <v>0</v>
      </c>
      <c r="E183" s="40">
        <f t="shared" si="87"/>
        <v>0</v>
      </c>
      <c r="F183" s="40">
        <f t="shared" si="87"/>
        <v>0</v>
      </c>
      <c r="G183" s="40">
        <f t="shared" si="87"/>
        <v>0</v>
      </c>
      <c r="H183" s="40">
        <f t="shared" si="87"/>
        <v>0</v>
      </c>
      <c r="I183" s="46">
        <f t="shared" si="87"/>
        <v>0</v>
      </c>
      <c r="J183" s="40">
        <f t="shared" si="87"/>
        <v>0</v>
      </c>
      <c r="K183" s="40">
        <f t="shared" si="87"/>
        <v>0</v>
      </c>
    </row>
    <row r="184" spans="1:11" ht="21.75" customHeight="1" hidden="1">
      <c r="A184" s="52" t="s">
        <v>218</v>
      </c>
      <c r="B184" s="52"/>
      <c r="C184" s="39" t="s">
        <v>230</v>
      </c>
      <c r="D184" s="46">
        <f>D185</f>
        <v>0</v>
      </c>
      <c r="E184" s="40">
        <f t="shared" si="87"/>
        <v>0</v>
      </c>
      <c r="F184" s="40">
        <f t="shared" si="87"/>
        <v>0</v>
      </c>
      <c r="G184" s="40">
        <f t="shared" si="87"/>
        <v>0</v>
      </c>
      <c r="H184" s="40">
        <f t="shared" si="87"/>
        <v>0</v>
      </c>
      <c r="I184" s="46">
        <f t="shared" si="87"/>
        <v>0</v>
      </c>
      <c r="J184" s="40">
        <f t="shared" si="87"/>
        <v>0</v>
      </c>
      <c r="K184" s="40">
        <f t="shared" si="87"/>
        <v>0</v>
      </c>
    </row>
    <row r="185" spans="1:11" ht="18" customHeight="1" hidden="1">
      <c r="A185" s="52" t="s">
        <v>177</v>
      </c>
      <c r="B185" s="52"/>
      <c r="C185" s="39" t="s">
        <v>129</v>
      </c>
      <c r="D185" s="46">
        <f>E185</f>
        <v>0</v>
      </c>
      <c r="E185" s="40">
        <v>0</v>
      </c>
      <c r="F185" s="40">
        <v>0</v>
      </c>
      <c r="G185" s="40">
        <v>0</v>
      </c>
      <c r="H185" s="40">
        <v>0</v>
      </c>
      <c r="I185" s="46">
        <f>F185</f>
        <v>0</v>
      </c>
      <c r="J185" s="40">
        <f>D185-I185</f>
        <v>0</v>
      </c>
      <c r="K185" s="40">
        <f>E185-I185</f>
        <v>0</v>
      </c>
    </row>
    <row r="186" spans="1:11" ht="4.5" customHeight="1">
      <c r="A186" s="52"/>
      <c r="B186" s="52"/>
      <c r="C186" s="39"/>
      <c r="D186" s="46"/>
      <c r="E186" s="40"/>
      <c r="F186" s="40"/>
      <c r="G186" s="40"/>
      <c r="H186" s="40"/>
      <c r="I186" s="46"/>
      <c r="J186" s="40"/>
      <c r="K186" s="40"/>
    </row>
    <row r="187" spans="1:11" ht="20.25" customHeight="1">
      <c r="A187" s="127" t="s">
        <v>107</v>
      </c>
      <c r="B187" s="128"/>
      <c r="C187" s="39" t="s">
        <v>442</v>
      </c>
      <c r="D187" s="46">
        <f aca="true" t="shared" si="88" ref="D187:K187">D188+D190</f>
        <v>1119011</v>
      </c>
      <c r="E187" s="40">
        <f t="shared" si="88"/>
        <v>1119011</v>
      </c>
      <c r="F187" s="40">
        <f t="shared" si="88"/>
        <v>0</v>
      </c>
      <c r="G187" s="40">
        <f>G188+G190</f>
        <v>0</v>
      </c>
      <c r="H187" s="40">
        <f>H188+H190</f>
        <v>0</v>
      </c>
      <c r="I187" s="46">
        <f>I188+I190</f>
        <v>0</v>
      </c>
      <c r="J187" s="40">
        <f t="shared" si="88"/>
        <v>1119011</v>
      </c>
      <c r="K187" s="40">
        <f t="shared" si="88"/>
        <v>1119011</v>
      </c>
    </row>
    <row r="188" spans="1:11" ht="23.25" customHeight="1" hidden="1">
      <c r="A188" s="58" t="s">
        <v>218</v>
      </c>
      <c r="B188" s="52"/>
      <c r="C188" s="39" t="s">
        <v>249</v>
      </c>
      <c r="D188" s="46">
        <f>D189</f>
        <v>0</v>
      </c>
      <c r="E188" s="40">
        <f>E189</f>
        <v>0</v>
      </c>
      <c r="F188" s="40">
        <f>F189</f>
        <v>0</v>
      </c>
      <c r="G188" s="40">
        <v>0</v>
      </c>
      <c r="H188" s="40">
        <v>0</v>
      </c>
      <c r="I188" s="46">
        <f>F188</f>
        <v>0</v>
      </c>
      <c r="J188" s="40">
        <f>D188-I188</f>
        <v>0</v>
      </c>
      <c r="K188" s="40">
        <f>E188-I188</f>
        <v>0</v>
      </c>
    </row>
    <row r="189" spans="1:11" ht="22.5" customHeight="1" hidden="1">
      <c r="A189" s="58" t="s">
        <v>180</v>
      </c>
      <c r="B189" s="52"/>
      <c r="C189" s="39" t="s">
        <v>247</v>
      </c>
      <c r="D189" s="46">
        <f>E189</f>
        <v>0</v>
      </c>
      <c r="E189" s="40"/>
      <c r="F189" s="40"/>
      <c r="G189" s="40">
        <v>0</v>
      </c>
      <c r="H189" s="40">
        <v>0</v>
      </c>
      <c r="I189" s="46">
        <f>F189</f>
        <v>0</v>
      </c>
      <c r="J189" s="40">
        <f>D189-I189</f>
        <v>0</v>
      </c>
      <c r="K189" s="40">
        <f>E189-I189</f>
        <v>0</v>
      </c>
    </row>
    <row r="190" spans="1:11" ht="24" customHeight="1">
      <c r="A190" s="58" t="s">
        <v>218</v>
      </c>
      <c r="B190" s="52"/>
      <c r="C190" s="39" t="s">
        <v>441</v>
      </c>
      <c r="D190" s="46">
        <f>E190</f>
        <v>1119011</v>
      </c>
      <c r="E190" s="40">
        <f aca="true" t="shared" si="89" ref="E190:K190">E191</f>
        <v>1119011</v>
      </c>
      <c r="F190" s="40">
        <f t="shared" si="89"/>
        <v>0</v>
      </c>
      <c r="G190" s="40">
        <f t="shared" si="89"/>
        <v>0</v>
      </c>
      <c r="H190" s="40">
        <f t="shared" si="89"/>
        <v>0</v>
      </c>
      <c r="I190" s="46">
        <f t="shared" si="89"/>
        <v>0</v>
      </c>
      <c r="J190" s="40">
        <f t="shared" si="89"/>
        <v>1119011</v>
      </c>
      <c r="K190" s="40">
        <f t="shared" si="89"/>
        <v>1119011</v>
      </c>
    </row>
    <row r="191" spans="1:11" ht="15.75" customHeight="1">
      <c r="A191" s="58" t="s">
        <v>401</v>
      </c>
      <c r="B191" s="52"/>
      <c r="C191" s="39" t="s">
        <v>440</v>
      </c>
      <c r="D191" s="46">
        <f>E191</f>
        <v>1119011</v>
      </c>
      <c r="E191" s="40">
        <v>1119011</v>
      </c>
      <c r="F191" s="40">
        <v>0</v>
      </c>
      <c r="G191" s="40">
        <v>0</v>
      </c>
      <c r="H191" s="40">
        <v>0</v>
      </c>
      <c r="I191" s="46">
        <f>F191</f>
        <v>0</v>
      </c>
      <c r="J191" s="40">
        <f>D191-I191</f>
        <v>1119011</v>
      </c>
      <c r="K191" s="40">
        <f>E191-I191</f>
        <v>1119011</v>
      </c>
    </row>
    <row r="192" spans="1:11" ht="4.5" customHeight="1">
      <c r="A192" s="58"/>
      <c r="B192" s="52"/>
      <c r="C192" s="39"/>
      <c r="D192" s="46"/>
      <c r="E192" s="40"/>
      <c r="F192" s="40"/>
      <c r="G192" s="40"/>
      <c r="H192" s="40"/>
      <c r="I192" s="46"/>
      <c r="J192" s="40"/>
      <c r="K192" s="40"/>
    </row>
    <row r="193" spans="1:11" ht="30.75" customHeight="1">
      <c r="A193" s="127" t="s">
        <v>186</v>
      </c>
      <c r="B193" s="52"/>
      <c r="C193" s="55" t="s">
        <v>446</v>
      </c>
      <c r="D193" s="113">
        <f>D194</f>
        <v>7294100</v>
      </c>
      <c r="E193" s="56">
        <f aca="true" t="shared" si="90" ref="E193:K193">E194</f>
        <v>7294100</v>
      </c>
      <c r="F193" s="56">
        <f t="shared" si="90"/>
        <v>0</v>
      </c>
      <c r="G193" s="56">
        <f t="shared" si="90"/>
        <v>0</v>
      </c>
      <c r="H193" s="56">
        <f t="shared" si="90"/>
        <v>0</v>
      </c>
      <c r="I193" s="113">
        <f t="shared" si="90"/>
        <v>0</v>
      </c>
      <c r="J193" s="56">
        <f t="shared" si="90"/>
        <v>7294100</v>
      </c>
      <c r="K193" s="56">
        <f t="shared" si="90"/>
        <v>7294100</v>
      </c>
    </row>
    <row r="194" spans="1:11" ht="22.5" customHeight="1">
      <c r="A194" s="58" t="s">
        <v>218</v>
      </c>
      <c r="B194" s="52"/>
      <c r="C194" s="39" t="s">
        <v>447</v>
      </c>
      <c r="D194" s="46">
        <f>D195+D196</f>
        <v>7294100</v>
      </c>
      <c r="E194" s="40">
        <f aca="true" t="shared" si="91" ref="E194:K194">E195+E196</f>
        <v>7294100</v>
      </c>
      <c r="F194" s="40">
        <f t="shared" si="91"/>
        <v>0</v>
      </c>
      <c r="G194" s="40">
        <f t="shared" si="91"/>
        <v>0</v>
      </c>
      <c r="H194" s="40">
        <f t="shared" si="91"/>
        <v>0</v>
      </c>
      <c r="I194" s="46">
        <f t="shared" si="91"/>
        <v>0</v>
      </c>
      <c r="J194" s="40">
        <f t="shared" si="91"/>
        <v>7294100</v>
      </c>
      <c r="K194" s="40">
        <f t="shared" si="91"/>
        <v>7294100</v>
      </c>
    </row>
    <row r="195" spans="1:11" ht="14.25" customHeight="1">
      <c r="A195" s="58" t="s">
        <v>401</v>
      </c>
      <c r="B195" s="52"/>
      <c r="C195" s="39" t="s">
        <v>448</v>
      </c>
      <c r="D195" s="46">
        <f>E195</f>
        <v>7294100</v>
      </c>
      <c r="E195" s="40">
        <v>7294100</v>
      </c>
      <c r="F195" s="40">
        <v>0</v>
      </c>
      <c r="G195" s="40">
        <v>0</v>
      </c>
      <c r="H195" s="40">
        <v>0</v>
      </c>
      <c r="I195" s="46">
        <f>F195</f>
        <v>0</v>
      </c>
      <c r="J195" s="40">
        <f>D195-I195</f>
        <v>7294100</v>
      </c>
      <c r="K195" s="40">
        <f>E195-I195</f>
        <v>7294100</v>
      </c>
    </row>
    <row r="196" spans="1:11" ht="67.5" hidden="1">
      <c r="A196" s="58" t="s">
        <v>356</v>
      </c>
      <c r="B196" s="52"/>
      <c r="C196" s="39" t="s">
        <v>349</v>
      </c>
      <c r="D196" s="46">
        <f>E196</f>
        <v>0</v>
      </c>
      <c r="E196" s="40"/>
      <c r="F196" s="40"/>
      <c r="G196" s="40">
        <v>0</v>
      </c>
      <c r="H196" s="40">
        <v>0</v>
      </c>
      <c r="I196" s="46">
        <f>F196</f>
        <v>0</v>
      </c>
      <c r="J196" s="40">
        <f>D196-I196</f>
        <v>0</v>
      </c>
      <c r="K196" s="40">
        <f>E196-I196</f>
        <v>0</v>
      </c>
    </row>
    <row r="197" spans="1:11" ht="9" customHeight="1" hidden="1">
      <c r="A197" s="58"/>
      <c r="B197" s="52"/>
      <c r="C197" s="39"/>
      <c r="D197" s="46"/>
      <c r="E197" s="40"/>
      <c r="F197" s="40"/>
      <c r="G197" s="40"/>
      <c r="H197" s="40"/>
      <c r="I197" s="46"/>
      <c r="J197" s="40"/>
      <c r="K197" s="40"/>
    </row>
    <row r="198" spans="1:11" ht="30" customHeight="1" hidden="1">
      <c r="A198" s="127" t="s">
        <v>285</v>
      </c>
      <c r="B198" s="128"/>
      <c r="C198" s="39" t="s">
        <v>286</v>
      </c>
      <c r="D198" s="46">
        <f aca="true" t="shared" si="92" ref="D198:K199">D199</f>
        <v>0</v>
      </c>
      <c r="E198" s="40">
        <f t="shared" si="92"/>
        <v>0</v>
      </c>
      <c r="F198" s="40">
        <f t="shared" si="92"/>
        <v>0</v>
      </c>
      <c r="G198" s="40">
        <f t="shared" si="92"/>
        <v>0</v>
      </c>
      <c r="H198" s="40">
        <f t="shared" si="92"/>
        <v>0</v>
      </c>
      <c r="I198" s="46">
        <f t="shared" si="92"/>
        <v>0</v>
      </c>
      <c r="J198" s="40">
        <f t="shared" si="92"/>
        <v>0</v>
      </c>
      <c r="K198" s="40">
        <f t="shared" si="92"/>
        <v>0</v>
      </c>
    </row>
    <row r="199" spans="1:11" ht="24" customHeight="1" hidden="1">
      <c r="A199" s="58" t="s">
        <v>218</v>
      </c>
      <c r="B199" s="52"/>
      <c r="C199" s="39" t="s">
        <v>287</v>
      </c>
      <c r="D199" s="46">
        <f>D200</f>
        <v>0</v>
      </c>
      <c r="E199" s="40">
        <f t="shared" si="92"/>
        <v>0</v>
      </c>
      <c r="F199" s="40">
        <f t="shared" si="92"/>
        <v>0</v>
      </c>
      <c r="G199" s="40">
        <f t="shared" si="92"/>
        <v>0</v>
      </c>
      <c r="H199" s="40">
        <f t="shared" si="92"/>
        <v>0</v>
      </c>
      <c r="I199" s="46">
        <f t="shared" si="92"/>
        <v>0</v>
      </c>
      <c r="J199" s="40">
        <f t="shared" si="92"/>
        <v>0</v>
      </c>
      <c r="K199" s="40">
        <f t="shared" si="92"/>
        <v>0</v>
      </c>
    </row>
    <row r="200" spans="1:11" ht="17.25" customHeight="1" hidden="1">
      <c r="A200" s="58" t="s">
        <v>177</v>
      </c>
      <c r="B200" s="52"/>
      <c r="C200" s="39" t="s">
        <v>288</v>
      </c>
      <c r="D200" s="46">
        <f>E200</f>
        <v>0</v>
      </c>
      <c r="E200" s="40">
        <v>0</v>
      </c>
      <c r="F200" s="40">
        <v>0</v>
      </c>
      <c r="G200" s="40">
        <v>0</v>
      </c>
      <c r="H200" s="40">
        <v>0</v>
      </c>
      <c r="I200" s="46">
        <f>F200</f>
        <v>0</v>
      </c>
      <c r="J200" s="40">
        <f>D200-I200</f>
        <v>0</v>
      </c>
      <c r="K200" s="40">
        <f>E200-I200</f>
        <v>0</v>
      </c>
    </row>
    <row r="201" spans="1:11" ht="11.25" customHeight="1" hidden="1">
      <c r="A201" s="58"/>
      <c r="B201" s="52"/>
      <c r="C201" s="39"/>
      <c r="D201" s="46"/>
      <c r="E201" s="40"/>
      <c r="F201" s="40"/>
      <c r="G201" s="40"/>
      <c r="H201" s="40"/>
      <c r="I201" s="46"/>
      <c r="J201" s="40"/>
      <c r="K201" s="40"/>
    </row>
    <row r="202" spans="1:11" ht="0.75" customHeight="1" hidden="1">
      <c r="A202" s="58" t="s">
        <v>314</v>
      </c>
      <c r="B202" s="52"/>
      <c r="C202" s="39" t="s">
        <v>312</v>
      </c>
      <c r="D202" s="46">
        <f>D203</f>
        <v>0</v>
      </c>
      <c r="E202" s="40">
        <f aca="true" t="shared" si="93" ref="E202:K203">E203</f>
        <v>0</v>
      </c>
      <c r="F202" s="40">
        <f t="shared" si="93"/>
        <v>0</v>
      </c>
      <c r="G202" s="40">
        <f t="shared" si="93"/>
        <v>0</v>
      </c>
      <c r="H202" s="40">
        <f t="shared" si="93"/>
        <v>0</v>
      </c>
      <c r="I202" s="46">
        <f t="shared" si="93"/>
        <v>0</v>
      </c>
      <c r="J202" s="40">
        <f t="shared" si="93"/>
        <v>0</v>
      </c>
      <c r="K202" s="40">
        <f t="shared" si="93"/>
        <v>0</v>
      </c>
    </row>
    <row r="203" spans="1:11" ht="26.25" customHeight="1" hidden="1">
      <c r="A203" s="58" t="s">
        <v>218</v>
      </c>
      <c r="B203" s="52"/>
      <c r="C203" s="39" t="s">
        <v>311</v>
      </c>
      <c r="D203" s="46">
        <f>D204</f>
        <v>0</v>
      </c>
      <c r="E203" s="40"/>
      <c r="F203" s="40">
        <f t="shared" si="93"/>
        <v>0</v>
      </c>
      <c r="G203" s="40">
        <f t="shared" si="93"/>
        <v>0</v>
      </c>
      <c r="H203" s="40">
        <f t="shared" si="93"/>
        <v>0</v>
      </c>
      <c r="I203" s="46">
        <f t="shared" si="93"/>
        <v>0</v>
      </c>
      <c r="J203" s="40">
        <f t="shared" si="93"/>
        <v>0</v>
      </c>
      <c r="K203" s="40">
        <f t="shared" si="93"/>
        <v>0</v>
      </c>
    </row>
    <row r="204" spans="1:11" ht="12.75" hidden="1">
      <c r="A204" s="58" t="s">
        <v>177</v>
      </c>
      <c r="B204" s="52"/>
      <c r="C204" s="39" t="s">
        <v>310</v>
      </c>
      <c r="D204" s="46">
        <f>E204</f>
        <v>0</v>
      </c>
      <c r="E204" s="40">
        <v>0</v>
      </c>
      <c r="F204" s="40">
        <v>0</v>
      </c>
      <c r="G204" s="40">
        <v>0</v>
      </c>
      <c r="H204" s="40">
        <v>0</v>
      </c>
      <c r="I204" s="46">
        <f>F204</f>
        <v>0</v>
      </c>
      <c r="J204" s="40">
        <f>D204-F204</f>
        <v>0</v>
      </c>
      <c r="K204" s="40">
        <f>E204-I204</f>
        <v>0</v>
      </c>
    </row>
    <row r="205" spans="1:11" ht="11.25" customHeight="1" hidden="1">
      <c r="A205" s="58"/>
      <c r="B205" s="52"/>
      <c r="C205" s="39"/>
      <c r="D205" s="46"/>
      <c r="E205" s="40"/>
      <c r="F205" s="40"/>
      <c r="G205" s="40"/>
      <c r="H205" s="40"/>
      <c r="I205" s="46"/>
      <c r="J205" s="40"/>
      <c r="K205" s="40"/>
    </row>
    <row r="206" spans="1:11" ht="24" customHeight="1" hidden="1">
      <c r="A206" s="127" t="s">
        <v>285</v>
      </c>
      <c r="B206" s="52"/>
      <c r="C206" s="39" t="s">
        <v>350</v>
      </c>
      <c r="D206" s="46">
        <f>D207</f>
        <v>0</v>
      </c>
      <c r="E206" s="40">
        <f aca="true" t="shared" si="94" ref="E206:K207">E207</f>
        <v>0</v>
      </c>
      <c r="F206" s="40">
        <f t="shared" si="94"/>
        <v>0</v>
      </c>
      <c r="G206" s="40">
        <f t="shared" si="94"/>
        <v>0</v>
      </c>
      <c r="H206" s="40">
        <f t="shared" si="94"/>
        <v>0</v>
      </c>
      <c r="I206" s="46">
        <f t="shared" si="94"/>
        <v>0</v>
      </c>
      <c r="J206" s="40">
        <f t="shared" si="94"/>
        <v>0</v>
      </c>
      <c r="K206" s="40">
        <f t="shared" si="94"/>
        <v>0</v>
      </c>
    </row>
    <row r="207" spans="1:11" ht="22.5" hidden="1">
      <c r="A207" s="58" t="s">
        <v>218</v>
      </c>
      <c r="B207" s="52"/>
      <c r="C207" s="39" t="s">
        <v>351</v>
      </c>
      <c r="D207" s="46">
        <f>D208</f>
        <v>0</v>
      </c>
      <c r="E207" s="40">
        <f>E208</f>
        <v>0</v>
      </c>
      <c r="F207" s="40">
        <f t="shared" si="94"/>
        <v>0</v>
      </c>
      <c r="G207" s="40">
        <f t="shared" si="94"/>
        <v>0</v>
      </c>
      <c r="H207" s="40">
        <f t="shared" si="94"/>
        <v>0</v>
      </c>
      <c r="I207" s="46">
        <f t="shared" si="94"/>
        <v>0</v>
      </c>
      <c r="J207" s="40">
        <f t="shared" si="94"/>
        <v>0</v>
      </c>
      <c r="K207" s="40">
        <f t="shared" si="94"/>
        <v>0</v>
      </c>
    </row>
    <row r="208" spans="1:11" ht="12.75" hidden="1">
      <c r="A208" s="58" t="s">
        <v>177</v>
      </c>
      <c r="B208" s="52"/>
      <c r="C208" s="39" t="s">
        <v>352</v>
      </c>
      <c r="D208" s="46">
        <f>E208</f>
        <v>0</v>
      </c>
      <c r="E208" s="40"/>
      <c r="F208" s="40"/>
      <c r="G208" s="40">
        <v>0</v>
      </c>
      <c r="H208" s="40">
        <v>0</v>
      </c>
      <c r="I208" s="46">
        <f>F208</f>
        <v>0</v>
      </c>
      <c r="J208" s="40">
        <f>D208-F208</f>
        <v>0</v>
      </c>
      <c r="K208" s="40">
        <f>E208-F208</f>
        <v>0</v>
      </c>
    </row>
    <row r="209" spans="1:11" ht="12.75">
      <c r="A209" s="58"/>
      <c r="B209" s="52"/>
      <c r="C209" s="39"/>
      <c r="D209" s="46"/>
      <c r="E209" s="40"/>
      <c r="F209" s="40"/>
      <c r="G209" s="40"/>
      <c r="H209" s="40"/>
      <c r="I209" s="46"/>
      <c r="J209" s="40"/>
      <c r="K209" s="40"/>
    </row>
    <row r="210" spans="1:11" ht="22.5" customHeight="1" hidden="1">
      <c r="A210" s="134" t="s">
        <v>176</v>
      </c>
      <c r="B210" s="128"/>
      <c r="C210" s="39" t="s">
        <v>126</v>
      </c>
      <c r="D210" s="46">
        <f aca="true" t="shared" si="95" ref="D210:K210">D211</f>
        <v>0</v>
      </c>
      <c r="E210" s="40">
        <f t="shared" si="95"/>
        <v>0</v>
      </c>
      <c r="F210" s="40">
        <f t="shared" si="95"/>
        <v>0</v>
      </c>
      <c r="G210" s="40">
        <f>G211</f>
        <v>0</v>
      </c>
      <c r="H210" s="40">
        <f>H211</f>
        <v>0</v>
      </c>
      <c r="I210" s="46">
        <f>I211</f>
        <v>0</v>
      </c>
      <c r="J210" s="40">
        <f t="shared" si="95"/>
        <v>0</v>
      </c>
      <c r="K210" s="40">
        <f t="shared" si="95"/>
        <v>0</v>
      </c>
    </row>
    <row r="211" spans="1:11" ht="24" customHeight="1" hidden="1">
      <c r="A211" s="58" t="s">
        <v>218</v>
      </c>
      <c r="B211" s="52"/>
      <c r="C211" s="39" t="s">
        <v>229</v>
      </c>
      <c r="D211" s="46">
        <f>D212+D213</f>
        <v>0</v>
      </c>
      <c r="E211" s="40">
        <f>E212+E213</f>
        <v>0</v>
      </c>
      <c r="F211" s="40">
        <f aca="true" t="shared" si="96" ref="F211:K211">F212+F213</f>
        <v>0</v>
      </c>
      <c r="G211" s="40">
        <f t="shared" si="96"/>
        <v>0</v>
      </c>
      <c r="H211" s="40">
        <f t="shared" si="96"/>
        <v>0</v>
      </c>
      <c r="I211" s="46">
        <f t="shared" si="96"/>
        <v>0</v>
      </c>
      <c r="J211" s="40">
        <f t="shared" si="96"/>
        <v>0</v>
      </c>
      <c r="K211" s="40">
        <f t="shared" si="96"/>
        <v>0</v>
      </c>
    </row>
    <row r="212" spans="1:11" ht="12.75" hidden="1">
      <c r="A212" s="58" t="s">
        <v>177</v>
      </c>
      <c r="B212" s="52"/>
      <c r="C212" s="39" t="s">
        <v>127</v>
      </c>
      <c r="D212" s="46">
        <f>E212</f>
        <v>0</v>
      </c>
      <c r="E212" s="40"/>
      <c r="F212" s="40"/>
      <c r="G212" s="40">
        <v>0</v>
      </c>
      <c r="H212" s="40">
        <v>0</v>
      </c>
      <c r="I212" s="46">
        <f>F212</f>
        <v>0</v>
      </c>
      <c r="J212" s="40">
        <f>E212-F212</f>
        <v>0</v>
      </c>
      <c r="K212" s="40">
        <f>D212-F212</f>
        <v>0</v>
      </c>
    </row>
    <row r="213" spans="1:11" ht="67.5" hidden="1">
      <c r="A213" s="58" t="s">
        <v>356</v>
      </c>
      <c r="B213" s="52"/>
      <c r="C213" s="39" t="s">
        <v>355</v>
      </c>
      <c r="D213" s="46">
        <f>E213</f>
        <v>0</v>
      </c>
      <c r="E213" s="40"/>
      <c r="F213" s="40"/>
      <c r="G213" s="40">
        <v>0</v>
      </c>
      <c r="H213" s="40">
        <v>0</v>
      </c>
      <c r="I213" s="46">
        <f>F213</f>
        <v>0</v>
      </c>
      <c r="J213" s="40">
        <f>E213-F213</f>
        <v>0</v>
      </c>
      <c r="K213" s="40">
        <f>D213-F213</f>
        <v>0</v>
      </c>
    </row>
    <row r="214" spans="1:11" ht="12.75" hidden="1">
      <c r="A214" s="58"/>
      <c r="B214" s="52"/>
      <c r="C214" s="39"/>
      <c r="D214" s="46"/>
      <c r="E214" s="40"/>
      <c r="F214" s="40"/>
      <c r="G214" s="40"/>
      <c r="H214" s="40"/>
      <c r="I214" s="46"/>
      <c r="J214" s="40"/>
      <c r="K214" s="40"/>
    </row>
    <row r="215" spans="1:11" ht="52.5">
      <c r="A215" s="134" t="s">
        <v>353</v>
      </c>
      <c r="B215" s="128"/>
      <c r="C215" s="39" t="s">
        <v>444</v>
      </c>
      <c r="D215" s="46">
        <f>D216</f>
        <v>7686310.09</v>
      </c>
      <c r="E215" s="40">
        <f aca="true" t="shared" si="97" ref="E215:K215">E217</f>
        <v>7686310.09</v>
      </c>
      <c r="F215" s="40">
        <f t="shared" si="97"/>
        <v>0</v>
      </c>
      <c r="G215" s="40">
        <f t="shared" si="97"/>
        <v>0</v>
      </c>
      <c r="H215" s="40">
        <f t="shared" si="97"/>
        <v>0</v>
      </c>
      <c r="I215" s="46">
        <f t="shared" si="97"/>
        <v>0</v>
      </c>
      <c r="J215" s="40">
        <f t="shared" si="97"/>
        <v>7686310.09</v>
      </c>
      <c r="K215" s="40">
        <f t="shared" si="97"/>
        <v>7686310.09</v>
      </c>
    </row>
    <row r="216" spans="1:11" ht="22.5">
      <c r="A216" s="58" t="s">
        <v>218</v>
      </c>
      <c r="B216" s="52"/>
      <c r="C216" s="39" t="s">
        <v>443</v>
      </c>
      <c r="D216" s="46">
        <f aca="true" t="shared" si="98" ref="D216:K216">D217</f>
        <v>7686310.09</v>
      </c>
      <c r="E216" s="40">
        <f t="shared" si="98"/>
        <v>7686310.09</v>
      </c>
      <c r="F216" s="40">
        <f t="shared" si="98"/>
        <v>0</v>
      </c>
      <c r="G216" s="40">
        <f t="shared" si="98"/>
        <v>0</v>
      </c>
      <c r="H216" s="40">
        <f t="shared" si="98"/>
        <v>0</v>
      </c>
      <c r="I216" s="46">
        <f t="shared" si="98"/>
        <v>0</v>
      </c>
      <c r="J216" s="40">
        <f t="shared" si="98"/>
        <v>7686310.09</v>
      </c>
      <c r="K216" s="40">
        <f t="shared" si="98"/>
        <v>7686310.09</v>
      </c>
    </row>
    <row r="217" spans="1:11" ht="18" customHeight="1">
      <c r="A217" s="58" t="s">
        <v>401</v>
      </c>
      <c r="B217" s="52"/>
      <c r="C217" s="39" t="s">
        <v>445</v>
      </c>
      <c r="D217" s="46">
        <f>E217</f>
        <v>7686310.09</v>
      </c>
      <c r="E217" s="40">
        <v>7686310.09</v>
      </c>
      <c r="F217" s="40">
        <v>0</v>
      </c>
      <c r="G217" s="40">
        <v>0</v>
      </c>
      <c r="H217" s="40">
        <v>0</v>
      </c>
      <c r="I217" s="46">
        <f>F217</f>
        <v>0</v>
      </c>
      <c r="J217" s="40">
        <f>D217-I217</f>
        <v>7686310.09</v>
      </c>
      <c r="K217" s="40">
        <f>E217-I217</f>
        <v>7686310.09</v>
      </c>
    </row>
    <row r="218" spans="1:11" ht="9" customHeight="1">
      <c r="A218" s="58"/>
      <c r="B218" s="52"/>
      <c r="C218" s="39"/>
      <c r="D218" s="46"/>
      <c r="E218" s="40"/>
      <c r="F218" s="40"/>
      <c r="G218" s="40"/>
      <c r="H218" s="40"/>
      <c r="I218" s="46"/>
      <c r="J218" s="40"/>
      <c r="K218" s="40"/>
    </row>
    <row r="219" spans="1:11" ht="45.75" customHeight="1">
      <c r="A219" s="134" t="s">
        <v>354</v>
      </c>
      <c r="B219" s="128"/>
      <c r="C219" s="39" t="s">
        <v>453</v>
      </c>
      <c r="D219" s="46">
        <f>D220</f>
        <v>1744005</v>
      </c>
      <c r="E219" s="40">
        <f aca="true" t="shared" si="99" ref="E219:K219">E221</f>
        <v>1744005</v>
      </c>
      <c r="F219" s="40">
        <f t="shared" si="99"/>
        <v>0</v>
      </c>
      <c r="G219" s="40">
        <f t="shared" si="99"/>
        <v>0</v>
      </c>
      <c r="H219" s="40">
        <f t="shared" si="99"/>
        <v>0</v>
      </c>
      <c r="I219" s="46">
        <f t="shared" si="99"/>
        <v>0</v>
      </c>
      <c r="J219" s="40">
        <f t="shared" si="99"/>
        <v>1744005</v>
      </c>
      <c r="K219" s="40">
        <f t="shared" si="99"/>
        <v>1744005</v>
      </c>
    </row>
    <row r="220" spans="1:11" ht="27" customHeight="1">
      <c r="A220" s="58" t="s">
        <v>218</v>
      </c>
      <c r="B220" s="52"/>
      <c r="C220" s="39" t="s">
        <v>452</v>
      </c>
      <c r="D220" s="46">
        <f aca="true" t="shared" si="100" ref="D220:K220">D221</f>
        <v>1744005</v>
      </c>
      <c r="E220" s="40">
        <f t="shared" si="100"/>
        <v>1744005</v>
      </c>
      <c r="F220" s="40">
        <f t="shared" si="100"/>
        <v>0</v>
      </c>
      <c r="G220" s="40">
        <f t="shared" si="100"/>
        <v>0</v>
      </c>
      <c r="H220" s="40">
        <f t="shared" si="100"/>
        <v>0</v>
      </c>
      <c r="I220" s="46">
        <f t="shared" si="100"/>
        <v>0</v>
      </c>
      <c r="J220" s="40">
        <f t="shared" si="100"/>
        <v>1744005</v>
      </c>
      <c r="K220" s="40">
        <f t="shared" si="100"/>
        <v>1744005</v>
      </c>
    </row>
    <row r="221" spans="1:11" ht="12" customHeight="1">
      <c r="A221" s="58" t="s">
        <v>455</v>
      </c>
      <c r="B221" s="52"/>
      <c r="C221" s="39" t="s">
        <v>454</v>
      </c>
      <c r="D221" s="46">
        <f>E221</f>
        <v>1744005</v>
      </c>
      <c r="E221" s="40">
        <v>1744005</v>
      </c>
      <c r="F221" s="40">
        <v>0</v>
      </c>
      <c r="G221" s="40">
        <v>0</v>
      </c>
      <c r="H221" s="40">
        <v>0</v>
      </c>
      <c r="I221" s="46">
        <f>F221</f>
        <v>0</v>
      </c>
      <c r="J221" s="40">
        <f>D221-I221</f>
        <v>1744005</v>
      </c>
      <c r="K221" s="40">
        <f>E221-I221</f>
        <v>1744005</v>
      </c>
    </row>
    <row r="222" spans="1:11" ht="6.75" customHeight="1">
      <c r="A222" s="58"/>
      <c r="B222" s="52"/>
      <c r="C222" s="39"/>
      <c r="D222" s="46"/>
      <c r="E222" s="40"/>
      <c r="F222" s="40"/>
      <c r="G222" s="40"/>
      <c r="H222" s="40"/>
      <c r="I222" s="46"/>
      <c r="J222" s="40"/>
      <c r="K222" s="40"/>
    </row>
    <row r="223" spans="1:11" ht="66.75" customHeight="1">
      <c r="A223" s="127" t="s">
        <v>346</v>
      </c>
      <c r="B223" s="128"/>
      <c r="C223" s="39" t="s">
        <v>468</v>
      </c>
      <c r="D223" s="46">
        <f>D224+D226</f>
        <v>110000</v>
      </c>
      <c r="E223" s="40">
        <f>E224+E226</f>
        <v>110000</v>
      </c>
      <c r="F223" s="40">
        <f aca="true" t="shared" si="101" ref="F223:K223">F224+F226</f>
        <v>0</v>
      </c>
      <c r="G223" s="40">
        <f t="shared" si="101"/>
        <v>0</v>
      </c>
      <c r="H223" s="40">
        <f t="shared" si="101"/>
        <v>0</v>
      </c>
      <c r="I223" s="46">
        <f t="shared" si="101"/>
        <v>0</v>
      </c>
      <c r="J223" s="40">
        <f t="shared" si="101"/>
        <v>110000</v>
      </c>
      <c r="K223" s="40">
        <f t="shared" si="101"/>
        <v>110000</v>
      </c>
    </row>
    <row r="224" spans="1:11" ht="24" customHeight="1" hidden="1">
      <c r="A224" s="58" t="s">
        <v>218</v>
      </c>
      <c r="B224" s="52"/>
      <c r="C224" s="39" t="s">
        <v>462</v>
      </c>
      <c r="D224" s="46">
        <f>D225</f>
        <v>0</v>
      </c>
      <c r="E224" s="40">
        <f aca="true" t="shared" si="102" ref="E224:K224">E225</f>
        <v>0</v>
      </c>
      <c r="F224" s="40">
        <f t="shared" si="102"/>
        <v>0</v>
      </c>
      <c r="G224" s="40">
        <f t="shared" si="102"/>
        <v>0</v>
      </c>
      <c r="H224" s="40">
        <f t="shared" si="102"/>
        <v>0</v>
      </c>
      <c r="I224" s="46">
        <f t="shared" si="102"/>
        <v>0</v>
      </c>
      <c r="J224" s="40">
        <f t="shared" si="102"/>
        <v>0</v>
      </c>
      <c r="K224" s="40">
        <f t="shared" si="102"/>
        <v>0</v>
      </c>
    </row>
    <row r="225" spans="1:11" ht="19.5" customHeight="1" hidden="1">
      <c r="A225" s="58" t="s">
        <v>177</v>
      </c>
      <c r="B225" s="52"/>
      <c r="C225" s="39" t="s">
        <v>463</v>
      </c>
      <c r="D225" s="46">
        <f>E225</f>
        <v>0</v>
      </c>
      <c r="E225" s="40"/>
      <c r="F225" s="40"/>
      <c r="G225" s="40">
        <v>0</v>
      </c>
      <c r="H225" s="40">
        <v>0</v>
      </c>
      <c r="I225" s="46">
        <f>F225</f>
        <v>0</v>
      </c>
      <c r="J225" s="40">
        <f>D225-I225</f>
        <v>0</v>
      </c>
      <c r="K225" s="40">
        <f>E225-I225</f>
        <v>0</v>
      </c>
    </row>
    <row r="226" spans="1:11" ht="22.5">
      <c r="A226" s="58" t="s">
        <v>218</v>
      </c>
      <c r="B226" s="52"/>
      <c r="C226" s="39" t="s">
        <v>464</v>
      </c>
      <c r="D226" s="46">
        <f>D227</f>
        <v>110000</v>
      </c>
      <c r="E226" s="40">
        <f aca="true" t="shared" si="103" ref="E226:K226">E227</f>
        <v>110000</v>
      </c>
      <c r="F226" s="40">
        <f t="shared" si="103"/>
        <v>0</v>
      </c>
      <c r="G226" s="40">
        <f t="shared" si="103"/>
        <v>0</v>
      </c>
      <c r="H226" s="40">
        <f t="shared" si="103"/>
        <v>0</v>
      </c>
      <c r="I226" s="46">
        <f t="shared" si="103"/>
        <v>0</v>
      </c>
      <c r="J226" s="40">
        <f t="shared" si="103"/>
        <v>110000</v>
      </c>
      <c r="K226" s="40">
        <f t="shared" si="103"/>
        <v>110000</v>
      </c>
    </row>
    <row r="227" spans="1:11" ht="12.75">
      <c r="A227" s="58" t="s">
        <v>401</v>
      </c>
      <c r="B227" s="52"/>
      <c r="C227" s="39" t="s">
        <v>465</v>
      </c>
      <c r="D227" s="46">
        <f>E227</f>
        <v>110000</v>
      </c>
      <c r="E227" s="40">
        <v>110000</v>
      </c>
      <c r="F227" s="40">
        <v>0</v>
      </c>
      <c r="G227" s="40">
        <v>0</v>
      </c>
      <c r="H227" s="40">
        <v>0</v>
      </c>
      <c r="I227" s="46">
        <f>F227</f>
        <v>0</v>
      </c>
      <c r="J227" s="40">
        <f>D227-I227</f>
        <v>110000</v>
      </c>
      <c r="K227" s="40">
        <f>E227-I227</f>
        <v>110000</v>
      </c>
    </row>
    <row r="228" spans="1:11" ht="4.5" customHeight="1">
      <c r="A228" s="58"/>
      <c r="B228" s="52"/>
      <c r="C228" s="39"/>
      <c r="D228" s="46"/>
      <c r="E228" s="40"/>
      <c r="F228" s="40"/>
      <c r="G228" s="40"/>
      <c r="H228" s="40"/>
      <c r="I228" s="46"/>
      <c r="J228" s="40"/>
      <c r="K228" s="40"/>
    </row>
    <row r="229" spans="1:11" ht="31.5" customHeight="1">
      <c r="A229" s="127" t="s">
        <v>187</v>
      </c>
      <c r="B229" s="128"/>
      <c r="C229" s="39" t="s">
        <v>458</v>
      </c>
      <c r="D229" s="46">
        <f>D231</f>
        <v>145000</v>
      </c>
      <c r="E229" s="40">
        <f>E231</f>
        <v>145000</v>
      </c>
      <c r="F229" s="40">
        <f aca="true" t="shared" si="104" ref="F229:K229">F231</f>
        <v>0</v>
      </c>
      <c r="G229" s="40">
        <f t="shared" si="104"/>
        <v>0</v>
      </c>
      <c r="H229" s="40">
        <f t="shared" si="104"/>
        <v>0</v>
      </c>
      <c r="I229" s="46">
        <f t="shared" si="104"/>
        <v>0</v>
      </c>
      <c r="J229" s="40">
        <f t="shared" si="104"/>
        <v>145000</v>
      </c>
      <c r="K229" s="40">
        <f t="shared" si="104"/>
        <v>145000</v>
      </c>
    </row>
    <row r="230" spans="1:11" ht="22.5" customHeight="1">
      <c r="A230" s="58" t="s">
        <v>218</v>
      </c>
      <c r="B230" s="52"/>
      <c r="C230" s="39" t="s">
        <v>457</v>
      </c>
      <c r="D230" s="46">
        <f>D231</f>
        <v>145000</v>
      </c>
      <c r="E230" s="40">
        <f aca="true" t="shared" si="105" ref="E230:K230">E231</f>
        <v>145000</v>
      </c>
      <c r="F230" s="40">
        <f t="shared" si="105"/>
        <v>0</v>
      </c>
      <c r="G230" s="40">
        <f t="shared" si="105"/>
        <v>0</v>
      </c>
      <c r="H230" s="40">
        <f t="shared" si="105"/>
        <v>0</v>
      </c>
      <c r="I230" s="46">
        <f t="shared" si="105"/>
        <v>0</v>
      </c>
      <c r="J230" s="40">
        <f t="shared" si="105"/>
        <v>145000</v>
      </c>
      <c r="K230" s="40">
        <f t="shared" si="105"/>
        <v>145000</v>
      </c>
    </row>
    <row r="231" spans="1:11" ht="14.25" customHeight="1">
      <c r="A231" s="58" t="s">
        <v>401</v>
      </c>
      <c r="B231" s="52"/>
      <c r="C231" s="39" t="s">
        <v>456</v>
      </c>
      <c r="D231" s="46">
        <f>E231</f>
        <v>145000</v>
      </c>
      <c r="E231" s="40">
        <v>145000</v>
      </c>
      <c r="F231" s="40">
        <v>0</v>
      </c>
      <c r="G231" s="40">
        <v>0</v>
      </c>
      <c r="H231" s="40">
        <v>0</v>
      </c>
      <c r="I231" s="46">
        <f>F231</f>
        <v>0</v>
      </c>
      <c r="J231" s="40">
        <f>D231-I231</f>
        <v>145000</v>
      </c>
      <c r="K231" s="40">
        <f>E231-I231</f>
        <v>145000</v>
      </c>
    </row>
    <row r="232" spans="1:11" ht="4.5" customHeight="1">
      <c r="A232" s="58"/>
      <c r="B232" s="52"/>
      <c r="C232" s="39"/>
      <c r="D232" s="46"/>
      <c r="E232" s="40"/>
      <c r="F232" s="40"/>
      <c r="G232" s="40"/>
      <c r="H232" s="40"/>
      <c r="I232" s="46"/>
      <c r="J232" s="40"/>
      <c r="K232" s="40"/>
    </row>
    <row r="233" spans="1:11" ht="33" customHeight="1">
      <c r="A233" s="127" t="s">
        <v>275</v>
      </c>
      <c r="B233" s="128"/>
      <c r="C233" s="39" t="s">
        <v>461</v>
      </c>
      <c r="D233" s="46">
        <f aca="true" t="shared" si="106" ref="D233:K234">D234</f>
        <v>50000</v>
      </c>
      <c r="E233" s="40">
        <f t="shared" si="106"/>
        <v>50000</v>
      </c>
      <c r="F233" s="40">
        <f t="shared" si="106"/>
        <v>0</v>
      </c>
      <c r="G233" s="40">
        <f t="shared" si="106"/>
        <v>0</v>
      </c>
      <c r="H233" s="40">
        <f t="shared" si="106"/>
        <v>0</v>
      </c>
      <c r="I233" s="46">
        <f t="shared" si="106"/>
        <v>0</v>
      </c>
      <c r="J233" s="40">
        <f t="shared" si="106"/>
        <v>50000</v>
      </c>
      <c r="K233" s="40">
        <f t="shared" si="106"/>
        <v>50000</v>
      </c>
    </row>
    <row r="234" spans="1:11" ht="21.75" customHeight="1">
      <c r="A234" s="58" t="s">
        <v>218</v>
      </c>
      <c r="B234" s="52"/>
      <c r="C234" s="39" t="s">
        <v>460</v>
      </c>
      <c r="D234" s="46">
        <f t="shared" si="106"/>
        <v>50000</v>
      </c>
      <c r="E234" s="40">
        <f t="shared" si="106"/>
        <v>50000</v>
      </c>
      <c r="F234" s="40">
        <f t="shared" si="106"/>
        <v>0</v>
      </c>
      <c r="G234" s="40">
        <f t="shared" si="106"/>
        <v>0</v>
      </c>
      <c r="H234" s="40">
        <f t="shared" si="106"/>
        <v>0</v>
      </c>
      <c r="I234" s="46">
        <f t="shared" si="106"/>
        <v>0</v>
      </c>
      <c r="J234" s="40">
        <f t="shared" si="106"/>
        <v>50000</v>
      </c>
      <c r="K234" s="40">
        <f t="shared" si="106"/>
        <v>50000</v>
      </c>
    </row>
    <row r="235" spans="1:11" ht="12.75">
      <c r="A235" s="58" t="s">
        <v>401</v>
      </c>
      <c r="B235" s="52"/>
      <c r="C235" s="39" t="s">
        <v>459</v>
      </c>
      <c r="D235" s="46">
        <f>E235</f>
        <v>50000</v>
      </c>
      <c r="E235" s="40">
        <v>50000</v>
      </c>
      <c r="F235" s="40">
        <v>0</v>
      </c>
      <c r="G235" s="40">
        <v>0</v>
      </c>
      <c r="H235" s="40">
        <v>0</v>
      </c>
      <c r="I235" s="46">
        <f>F235</f>
        <v>0</v>
      </c>
      <c r="J235" s="40">
        <f>D235-I235</f>
        <v>50000</v>
      </c>
      <c r="K235" s="40">
        <f>E235-I235</f>
        <v>50000</v>
      </c>
    </row>
    <row r="236" spans="1:11" ht="4.5" customHeight="1" hidden="1">
      <c r="A236" s="58"/>
      <c r="B236" s="52"/>
      <c r="C236" s="39"/>
      <c r="D236" s="46"/>
      <c r="E236" s="40"/>
      <c r="F236" s="40"/>
      <c r="G236" s="40"/>
      <c r="H236" s="40"/>
      <c r="I236" s="46"/>
      <c r="J236" s="40"/>
      <c r="K236" s="40"/>
    </row>
    <row r="237" spans="1:11" ht="64.5" customHeight="1" hidden="1">
      <c r="A237" s="127" t="s">
        <v>296</v>
      </c>
      <c r="B237" s="128"/>
      <c r="C237" s="39" t="s">
        <v>297</v>
      </c>
      <c r="D237" s="46">
        <f aca="true" t="shared" si="107" ref="D237:K238">D238</f>
        <v>0</v>
      </c>
      <c r="E237" s="40">
        <f t="shared" si="107"/>
        <v>0</v>
      </c>
      <c r="F237" s="40">
        <f t="shared" si="107"/>
        <v>0</v>
      </c>
      <c r="G237" s="40">
        <f t="shared" si="107"/>
        <v>0</v>
      </c>
      <c r="H237" s="40">
        <f t="shared" si="107"/>
        <v>0</v>
      </c>
      <c r="I237" s="46">
        <f t="shared" si="107"/>
        <v>0</v>
      </c>
      <c r="J237" s="40">
        <f t="shared" si="107"/>
        <v>0</v>
      </c>
      <c r="K237" s="40">
        <f t="shared" si="107"/>
        <v>0</v>
      </c>
    </row>
    <row r="238" spans="1:11" ht="20.25" customHeight="1" hidden="1">
      <c r="A238" s="58" t="s">
        <v>218</v>
      </c>
      <c r="B238" s="52"/>
      <c r="C238" s="39" t="s">
        <v>298</v>
      </c>
      <c r="D238" s="46">
        <f t="shared" si="107"/>
        <v>0</v>
      </c>
      <c r="E238" s="40">
        <f t="shared" si="107"/>
        <v>0</v>
      </c>
      <c r="F238" s="40">
        <f t="shared" si="107"/>
        <v>0</v>
      </c>
      <c r="G238" s="40">
        <f t="shared" si="107"/>
        <v>0</v>
      </c>
      <c r="H238" s="40">
        <f t="shared" si="107"/>
        <v>0</v>
      </c>
      <c r="I238" s="46">
        <f t="shared" si="107"/>
        <v>0</v>
      </c>
      <c r="J238" s="40">
        <f t="shared" si="107"/>
        <v>0</v>
      </c>
      <c r="K238" s="40">
        <f t="shared" si="107"/>
        <v>0</v>
      </c>
    </row>
    <row r="239" spans="1:11" ht="12.75" customHeight="1" hidden="1">
      <c r="A239" s="58" t="s">
        <v>177</v>
      </c>
      <c r="B239" s="52"/>
      <c r="C239" s="39" t="s">
        <v>299</v>
      </c>
      <c r="D239" s="46">
        <f>E239</f>
        <v>0</v>
      </c>
      <c r="E239" s="40">
        <v>0</v>
      </c>
      <c r="F239" s="40">
        <v>0</v>
      </c>
      <c r="G239" s="40">
        <v>0</v>
      </c>
      <c r="H239" s="40">
        <v>0</v>
      </c>
      <c r="I239" s="46">
        <f>F239</f>
        <v>0</v>
      </c>
      <c r="J239" s="40">
        <f>D239-I239</f>
        <v>0</v>
      </c>
      <c r="K239" s="40">
        <f>E239-I239</f>
        <v>0</v>
      </c>
    </row>
    <row r="240" spans="1:11" ht="8.25" customHeight="1">
      <c r="A240" s="58"/>
      <c r="B240" s="52"/>
      <c r="C240" s="39"/>
      <c r="D240" s="46"/>
      <c r="E240" s="40"/>
      <c r="F240" s="40"/>
      <c r="G240" s="40"/>
      <c r="H240" s="40"/>
      <c r="I240" s="46"/>
      <c r="J240" s="40"/>
      <c r="K240" s="40"/>
    </row>
    <row r="241" spans="1:11" ht="21">
      <c r="A241" s="127" t="s">
        <v>367</v>
      </c>
      <c r="B241" s="128"/>
      <c r="C241" s="39" t="s">
        <v>451</v>
      </c>
      <c r="D241" s="46">
        <f aca="true" t="shared" si="108" ref="D241:K242">D242</f>
        <v>100000</v>
      </c>
      <c r="E241" s="40">
        <f t="shared" si="108"/>
        <v>100000</v>
      </c>
      <c r="F241" s="40">
        <f t="shared" si="108"/>
        <v>0</v>
      </c>
      <c r="G241" s="40">
        <f t="shared" si="108"/>
        <v>0</v>
      </c>
      <c r="H241" s="40">
        <f t="shared" si="108"/>
        <v>0</v>
      </c>
      <c r="I241" s="46">
        <f t="shared" si="108"/>
        <v>0</v>
      </c>
      <c r="J241" s="40">
        <f t="shared" si="108"/>
        <v>100000</v>
      </c>
      <c r="K241" s="40">
        <f t="shared" si="108"/>
        <v>100000</v>
      </c>
    </row>
    <row r="242" spans="1:11" ht="21.75" customHeight="1">
      <c r="A242" s="58" t="s">
        <v>180</v>
      </c>
      <c r="B242" s="52"/>
      <c r="C242" s="39" t="s">
        <v>450</v>
      </c>
      <c r="D242" s="46">
        <f t="shared" si="108"/>
        <v>100000</v>
      </c>
      <c r="E242" s="40">
        <f t="shared" si="108"/>
        <v>100000</v>
      </c>
      <c r="F242" s="40">
        <f t="shared" si="108"/>
        <v>0</v>
      </c>
      <c r="G242" s="40">
        <f t="shared" si="108"/>
        <v>0</v>
      </c>
      <c r="H242" s="40">
        <f t="shared" si="108"/>
        <v>0</v>
      </c>
      <c r="I242" s="46">
        <f t="shared" si="108"/>
        <v>0</v>
      </c>
      <c r="J242" s="40">
        <f t="shared" si="108"/>
        <v>100000</v>
      </c>
      <c r="K242" s="40">
        <f t="shared" si="108"/>
        <v>100000</v>
      </c>
    </row>
    <row r="243" spans="1:11" ht="21" customHeight="1">
      <c r="A243" s="58" t="s">
        <v>180</v>
      </c>
      <c r="B243" s="52"/>
      <c r="C243" s="39" t="s">
        <v>449</v>
      </c>
      <c r="D243" s="46">
        <f>E243</f>
        <v>100000</v>
      </c>
      <c r="E243" s="40">
        <v>100000</v>
      </c>
      <c r="F243" s="40">
        <v>0</v>
      </c>
      <c r="G243" s="40">
        <v>0</v>
      </c>
      <c r="H243" s="40">
        <v>0</v>
      </c>
      <c r="I243" s="46">
        <f>F243</f>
        <v>0</v>
      </c>
      <c r="J243" s="40">
        <f>D243-I243</f>
        <v>100000</v>
      </c>
      <c r="K243" s="40">
        <f>E243-I243</f>
        <v>100000</v>
      </c>
    </row>
    <row r="244" spans="1:11" ht="12.75">
      <c r="A244" s="58"/>
      <c r="B244" s="52"/>
      <c r="C244" s="39"/>
      <c r="D244" s="46"/>
      <c r="E244" s="40"/>
      <c r="F244" s="40"/>
      <c r="G244" s="40"/>
      <c r="H244" s="40"/>
      <c r="I244" s="46"/>
      <c r="J244" s="40"/>
      <c r="K244" s="40"/>
    </row>
    <row r="245" spans="1:11" ht="31.5" hidden="1">
      <c r="A245" s="127" t="s">
        <v>375</v>
      </c>
      <c r="B245" s="128"/>
      <c r="C245" s="39" t="s">
        <v>297</v>
      </c>
      <c r="D245" s="46">
        <f aca="true" t="shared" si="109" ref="D245:K246">D246</f>
        <v>0</v>
      </c>
      <c r="E245" s="40">
        <f t="shared" si="109"/>
        <v>0</v>
      </c>
      <c r="F245" s="40">
        <f t="shared" si="109"/>
        <v>0</v>
      </c>
      <c r="G245" s="40">
        <f t="shared" si="109"/>
        <v>0</v>
      </c>
      <c r="H245" s="40">
        <f t="shared" si="109"/>
        <v>0</v>
      </c>
      <c r="I245" s="46">
        <f t="shared" si="109"/>
        <v>0</v>
      </c>
      <c r="J245" s="40">
        <f t="shared" si="109"/>
        <v>0</v>
      </c>
      <c r="K245" s="40">
        <f t="shared" si="109"/>
        <v>0</v>
      </c>
    </row>
    <row r="246" spans="1:11" ht="22.5" hidden="1">
      <c r="A246" s="58" t="s">
        <v>218</v>
      </c>
      <c r="B246" s="52"/>
      <c r="C246" s="39" t="s">
        <v>298</v>
      </c>
      <c r="D246" s="46">
        <f t="shared" si="109"/>
        <v>0</v>
      </c>
      <c r="E246" s="40">
        <f t="shared" si="109"/>
        <v>0</v>
      </c>
      <c r="F246" s="40">
        <f t="shared" si="109"/>
        <v>0</v>
      </c>
      <c r="G246" s="40">
        <f t="shared" si="109"/>
        <v>0</v>
      </c>
      <c r="H246" s="40">
        <f t="shared" si="109"/>
        <v>0</v>
      </c>
      <c r="I246" s="46">
        <f t="shared" si="109"/>
        <v>0</v>
      </c>
      <c r="J246" s="40">
        <f t="shared" si="109"/>
        <v>0</v>
      </c>
      <c r="K246" s="40">
        <f t="shared" si="109"/>
        <v>0</v>
      </c>
    </row>
    <row r="247" spans="1:11" ht="12.75" hidden="1">
      <c r="A247" s="58" t="s">
        <v>177</v>
      </c>
      <c r="B247" s="52"/>
      <c r="C247" s="39" t="s">
        <v>299</v>
      </c>
      <c r="D247" s="46">
        <f>E247</f>
        <v>0</v>
      </c>
      <c r="E247" s="40"/>
      <c r="F247" s="40"/>
      <c r="G247" s="40">
        <v>0</v>
      </c>
      <c r="H247" s="40">
        <v>0</v>
      </c>
      <c r="I247" s="46">
        <f>F247</f>
        <v>0</v>
      </c>
      <c r="J247" s="40">
        <f>D247-I247</f>
        <v>0</v>
      </c>
      <c r="K247" s="40">
        <f>E247-I247</f>
        <v>0</v>
      </c>
    </row>
    <row r="248" spans="1:11" ht="12.75" hidden="1">
      <c r="A248" s="58"/>
      <c r="B248" s="52"/>
      <c r="C248" s="39"/>
      <c r="D248" s="46"/>
      <c r="E248" s="40"/>
      <c r="F248" s="40"/>
      <c r="G248" s="40"/>
      <c r="H248" s="40"/>
      <c r="I248" s="46"/>
      <c r="J248" s="40"/>
      <c r="K248" s="40"/>
    </row>
    <row r="249" spans="1:11" ht="12.75">
      <c r="A249" s="126" t="s">
        <v>322</v>
      </c>
      <c r="B249" s="128"/>
      <c r="C249" s="123" t="s">
        <v>315</v>
      </c>
      <c r="D249" s="46">
        <f>D250</f>
        <v>18667397</v>
      </c>
      <c r="E249" s="46">
        <f>E250</f>
        <v>18667397</v>
      </c>
      <c r="F249" s="46">
        <f aca="true" t="shared" si="110" ref="F249:K249">F250</f>
        <v>1168526.38</v>
      </c>
      <c r="G249" s="46">
        <f t="shared" si="110"/>
        <v>0</v>
      </c>
      <c r="H249" s="46">
        <f t="shared" si="110"/>
        <v>0</v>
      </c>
      <c r="I249" s="46">
        <f t="shared" si="110"/>
        <v>1168526.38</v>
      </c>
      <c r="J249" s="46">
        <f t="shared" si="110"/>
        <v>17498870.62</v>
      </c>
      <c r="K249" s="46">
        <f t="shared" si="110"/>
        <v>17498870.62</v>
      </c>
    </row>
    <row r="250" spans="1:11" ht="22.5">
      <c r="A250" s="58" t="s">
        <v>218</v>
      </c>
      <c r="B250" s="52"/>
      <c r="C250" s="39" t="s">
        <v>316</v>
      </c>
      <c r="D250" s="46">
        <f>D251+D252+D253+D254</f>
        <v>18667397</v>
      </c>
      <c r="E250" s="40">
        <f>E251+E252+E253+E254</f>
        <v>18667397</v>
      </c>
      <c r="F250" s="40">
        <f aca="true" t="shared" si="111" ref="F250:K250">F251+F252+F253+F254</f>
        <v>1168526.38</v>
      </c>
      <c r="G250" s="40">
        <f t="shared" si="111"/>
        <v>0</v>
      </c>
      <c r="H250" s="40">
        <f t="shared" si="111"/>
        <v>0</v>
      </c>
      <c r="I250" s="40">
        <f t="shared" si="111"/>
        <v>1168526.38</v>
      </c>
      <c r="J250" s="40">
        <f t="shared" si="111"/>
        <v>17498870.62</v>
      </c>
      <c r="K250" s="40">
        <f t="shared" si="111"/>
        <v>17498870.62</v>
      </c>
    </row>
    <row r="251" spans="1:11" ht="45">
      <c r="A251" s="58" t="s">
        <v>404</v>
      </c>
      <c r="B251" s="52"/>
      <c r="C251" s="39" t="s">
        <v>467</v>
      </c>
      <c r="D251" s="46">
        <f>D258</f>
        <v>8047395</v>
      </c>
      <c r="E251" s="40">
        <f>E258</f>
        <v>8047395</v>
      </c>
      <c r="F251" s="40">
        <f aca="true" t="shared" si="112" ref="F251:K251">F258</f>
        <v>504806.38</v>
      </c>
      <c r="G251" s="40">
        <f t="shared" si="112"/>
        <v>0</v>
      </c>
      <c r="H251" s="40">
        <f t="shared" si="112"/>
        <v>0</v>
      </c>
      <c r="I251" s="40">
        <f t="shared" si="112"/>
        <v>504806.38</v>
      </c>
      <c r="J251" s="40">
        <f t="shared" si="112"/>
        <v>7542588.62</v>
      </c>
      <c r="K251" s="40">
        <f t="shared" si="112"/>
        <v>7542588.62</v>
      </c>
    </row>
    <row r="252" spans="1:11" ht="12.75">
      <c r="A252" s="58" t="s">
        <v>401</v>
      </c>
      <c r="B252" s="52"/>
      <c r="C252" s="39" t="s">
        <v>466</v>
      </c>
      <c r="D252" s="46">
        <f>D261+D267</f>
        <v>1000000</v>
      </c>
      <c r="E252" s="40">
        <f>E261+E267</f>
        <v>1000000</v>
      </c>
      <c r="F252" s="40">
        <f aca="true" t="shared" si="113" ref="F252:K252">F261+F267</f>
        <v>0</v>
      </c>
      <c r="G252" s="40">
        <f t="shared" si="113"/>
        <v>0</v>
      </c>
      <c r="H252" s="40">
        <f t="shared" si="113"/>
        <v>0</v>
      </c>
      <c r="I252" s="40">
        <f t="shared" si="113"/>
        <v>0</v>
      </c>
      <c r="J252" s="40">
        <f t="shared" si="113"/>
        <v>1000000</v>
      </c>
      <c r="K252" s="40">
        <f t="shared" si="113"/>
        <v>1000000</v>
      </c>
    </row>
    <row r="253" spans="1:11" ht="45">
      <c r="A253" s="58" t="s">
        <v>172</v>
      </c>
      <c r="B253" s="52"/>
      <c r="C253" s="39" t="s">
        <v>317</v>
      </c>
      <c r="D253" s="46">
        <f>D270</f>
        <v>9420459</v>
      </c>
      <c r="E253" s="40">
        <f>E270</f>
        <v>9420459</v>
      </c>
      <c r="F253" s="40">
        <f aca="true" t="shared" si="114" ref="F253:K253">F270</f>
        <v>663720</v>
      </c>
      <c r="G253" s="40">
        <f t="shared" si="114"/>
        <v>0</v>
      </c>
      <c r="H253" s="40">
        <f t="shared" si="114"/>
        <v>0</v>
      </c>
      <c r="I253" s="40">
        <f t="shared" si="114"/>
        <v>663720</v>
      </c>
      <c r="J253" s="40">
        <f t="shared" si="114"/>
        <v>8756739</v>
      </c>
      <c r="K253" s="40">
        <f t="shared" si="114"/>
        <v>8756739</v>
      </c>
    </row>
    <row r="254" spans="1:11" ht="12" customHeight="1">
      <c r="A254" s="58" t="s">
        <v>177</v>
      </c>
      <c r="B254" s="52"/>
      <c r="C254" s="39" t="s">
        <v>321</v>
      </c>
      <c r="D254" s="46">
        <f>D264</f>
        <v>199543</v>
      </c>
      <c r="E254" s="40">
        <f>E264</f>
        <v>199543</v>
      </c>
      <c r="F254" s="40">
        <f aca="true" t="shared" si="115" ref="F254:K254">F264</f>
        <v>0</v>
      </c>
      <c r="G254" s="40">
        <f t="shared" si="115"/>
        <v>0</v>
      </c>
      <c r="H254" s="40">
        <f t="shared" si="115"/>
        <v>0</v>
      </c>
      <c r="I254" s="40">
        <f t="shared" si="115"/>
        <v>0</v>
      </c>
      <c r="J254" s="40">
        <f t="shared" si="115"/>
        <v>199543</v>
      </c>
      <c r="K254" s="40">
        <f t="shared" si="115"/>
        <v>199543</v>
      </c>
    </row>
    <row r="255" spans="1:11" ht="9" customHeight="1">
      <c r="A255" s="58"/>
      <c r="B255" s="52"/>
      <c r="C255" s="39"/>
      <c r="D255" s="46"/>
      <c r="E255" s="40"/>
      <c r="F255" s="40"/>
      <c r="G255" s="40"/>
      <c r="H255" s="40"/>
      <c r="I255" s="46"/>
      <c r="J255" s="40"/>
      <c r="K255" s="40"/>
    </row>
    <row r="256" spans="1:11" ht="22.5" customHeight="1">
      <c r="A256" s="127" t="s">
        <v>184</v>
      </c>
      <c r="B256" s="128"/>
      <c r="C256" s="39" t="s">
        <v>471</v>
      </c>
      <c r="D256" s="46">
        <f aca="true" t="shared" si="116" ref="D256:K257">D257</f>
        <v>8047395</v>
      </c>
      <c r="E256" s="40">
        <f t="shared" si="116"/>
        <v>8047395</v>
      </c>
      <c r="F256" s="40">
        <f t="shared" si="116"/>
        <v>504806.38</v>
      </c>
      <c r="G256" s="40">
        <f t="shared" si="116"/>
        <v>0</v>
      </c>
      <c r="H256" s="40">
        <f t="shared" si="116"/>
        <v>0</v>
      </c>
      <c r="I256" s="46">
        <f t="shared" si="116"/>
        <v>504806.38</v>
      </c>
      <c r="J256" s="40">
        <f t="shared" si="116"/>
        <v>7542588.62</v>
      </c>
      <c r="K256" s="40">
        <f t="shared" si="116"/>
        <v>7542588.62</v>
      </c>
    </row>
    <row r="257" spans="1:11" ht="22.5">
      <c r="A257" s="58" t="s">
        <v>218</v>
      </c>
      <c r="B257" s="52"/>
      <c r="C257" s="39" t="s">
        <v>469</v>
      </c>
      <c r="D257" s="46">
        <f>D258</f>
        <v>8047395</v>
      </c>
      <c r="E257" s="40">
        <f t="shared" si="116"/>
        <v>8047395</v>
      </c>
      <c r="F257" s="40">
        <f t="shared" si="116"/>
        <v>504806.38</v>
      </c>
      <c r="G257" s="40">
        <f t="shared" si="116"/>
        <v>0</v>
      </c>
      <c r="H257" s="40">
        <f t="shared" si="116"/>
        <v>0</v>
      </c>
      <c r="I257" s="46">
        <f t="shared" si="116"/>
        <v>504806.38</v>
      </c>
      <c r="J257" s="40">
        <f t="shared" si="116"/>
        <v>7542588.62</v>
      </c>
      <c r="K257" s="40">
        <f t="shared" si="116"/>
        <v>7542588.62</v>
      </c>
    </row>
    <row r="258" spans="1:11" ht="45">
      <c r="A258" s="58" t="s">
        <v>404</v>
      </c>
      <c r="B258" s="52"/>
      <c r="C258" s="39" t="s">
        <v>470</v>
      </c>
      <c r="D258" s="46">
        <f>E258</f>
        <v>8047395</v>
      </c>
      <c r="E258" s="40">
        <v>8047395</v>
      </c>
      <c r="F258" s="40">
        <v>504806.38</v>
      </c>
      <c r="G258" s="40">
        <v>0</v>
      </c>
      <c r="H258" s="40">
        <v>0</v>
      </c>
      <c r="I258" s="46">
        <f>F258</f>
        <v>504806.38</v>
      </c>
      <c r="J258" s="40">
        <f>D258-I258</f>
        <v>7542588.62</v>
      </c>
      <c r="K258" s="40">
        <f>E258-I258</f>
        <v>7542588.62</v>
      </c>
    </row>
    <row r="259" spans="1:11" ht="42">
      <c r="A259" s="127" t="s">
        <v>106</v>
      </c>
      <c r="B259" s="128"/>
      <c r="C259" s="55" t="s">
        <v>473</v>
      </c>
      <c r="D259" s="113">
        <f aca="true" t="shared" si="117" ref="D259:K260">D260</f>
        <v>500000</v>
      </c>
      <c r="E259" s="56">
        <f t="shared" si="117"/>
        <v>500000</v>
      </c>
      <c r="F259" s="56">
        <f t="shared" si="117"/>
        <v>0</v>
      </c>
      <c r="G259" s="56">
        <f t="shared" si="117"/>
        <v>0</v>
      </c>
      <c r="H259" s="56">
        <f t="shared" si="117"/>
        <v>0</v>
      </c>
      <c r="I259" s="113">
        <f t="shared" si="117"/>
        <v>0</v>
      </c>
      <c r="J259" s="56">
        <f t="shared" si="117"/>
        <v>500000</v>
      </c>
      <c r="K259" s="56">
        <f t="shared" si="117"/>
        <v>500000</v>
      </c>
    </row>
    <row r="260" spans="1:11" ht="22.5">
      <c r="A260" s="58" t="s">
        <v>218</v>
      </c>
      <c r="B260" s="52"/>
      <c r="C260" s="39" t="s">
        <v>472</v>
      </c>
      <c r="D260" s="46">
        <f t="shared" si="117"/>
        <v>500000</v>
      </c>
      <c r="E260" s="40">
        <f t="shared" si="117"/>
        <v>500000</v>
      </c>
      <c r="F260" s="40">
        <f>F261</f>
        <v>0</v>
      </c>
      <c r="G260" s="40">
        <f t="shared" si="117"/>
        <v>0</v>
      </c>
      <c r="H260" s="40">
        <f t="shared" si="117"/>
        <v>0</v>
      </c>
      <c r="I260" s="46">
        <f t="shared" si="117"/>
        <v>0</v>
      </c>
      <c r="J260" s="40">
        <f t="shared" si="117"/>
        <v>500000</v>
      </c>
      <c r="K260" s="40">
        <f t="shared" si="117"/>
        <v>500000</v>
      </c>
    </row>
    <row r="261" spans="1:11" ht="12.75">
      <c r="A261" s="58" t="s">
        <v>401</v>
      </c>
      <c r="B261" s="52"/>
      <c r="C261" s="39" t="s">
        <v>474</v>
      </c>
      <c r="D261" s="46">
        <f>E261</f>
        <v>500000</v>
      </c>
      <c r="E261" s="40">
        <v>500000</v>
      </c>
      <c r="F261" s="40">
        <v>0</v>
      </c>
      <c r="G261" s="40">
        <v>0</v>
      </c>
      <c r="H261" s="40">
        <v>0</v>
      </c>
      <c r="I261" s="46">
        <f>F261</f>
        <v>0</v>
      </c>
      <c r="J261" s="40">
        <f>D261-I261</f>
        <v>500000</v>
      </c>
      <c r="K261" s="40">
        <f>E261-I261</f>
        <v>500000</v>
      </c>
    </row>
    <row r="262" spans="1:11" ht="73.5">
      <c r="A262" s="127" t="s">
        <v>185</v>
      </c>
      <c r="B262" s="128"/>
      <c r="C262" s="55" t="s">
        <v>480</v>
      </c>
      <c r="D262" s="113">
        <f aca="true" t="shared" si="118" ref="D262:K263">D263</f>
        <v>199543</v>
      </c>
      <c r="E262" s="56">
        <f t="shared" si="118"/>
        <v>199543</v>
      </c>
      <c r="F262" s="56">
        <f t="shared" si="118"/>
        <v>0</v>
      </c>
      <c r="G262" s="56">
        <f t="shared" si="118"/>
        <v>0</v>
      </c>
      <c r="H262" s="56">
        <f t="shared" si="118"/>
        <v>0</v>
      </c>
      <c r="I262" s="113">
        <f t="shared" si="118"/>
        <v>0</v>
      </c>
      <c r="J262" s="56">
        <f t="shared" si="118"/>
        <v>199543</v>
      </c>
      <c r="K262" s="56">
        <f t="shared" si="118"/>
        <v>199543</v>
      </c>
    </row>
    <row r="263" spans="1:11" ht="22.5">
      <c r="A263" s="58" t="s">
        <v>218</v>
      </c>
      <c r="B263" s="52"/>
      <c r="C263" s="39" t="s">
        <v>478</v>
      </c>
      <c r="D263" s="46">
        <f>D264</f>
        <v>199543</v>
      </c>
      <c r="E263" s="40">
        <f t="shared" si="118"/>
        <v>199543</v>
      </c>
      <c r="F263" s="40">
        <f t="shared" si="118"/>
        <v>0</v>
      </c>
      <c r="G263" s="40">
        <f t="shared" si="118"/>
        <v>0</v>
      </c>
      <c r="H263" s="40">
        <f t="shared" si="118"/>
        <v>0</v>
      </c>
      <c r="I263" s="46">
        <f t="shared" si="118"/>
        <v>0</v>
      </c>
      <c r="J263" s="40">
        <f t="shared" si="118"/>
        <v>199543</v>
      </c>
      <c r="K263" s="40">
        <f t="shared" si="118"/>
        <v>199543</v>
      </c>
    </row>
    <row r="264" spans="1:11" ht="12.75">
      <c r="A264" s="58" t="s">
        <v>401</v>
      </c>
      <c r="B264" s="52"/>
      <c r="C264" s="39" t="s">
        <v>575</v>
      </c>
      <c r="D264" s="46">
        <f>E264</f>
        <v>199543</v>
      </c>
      <c r="E264" s="40">
        <v>199543</v>
      </c>
      <c r="F264" s="40">
        <v>0</v>
      </c>
      <c r="G264" s="40">
        <v>0</v>
      </c>
      <c r="H264" s="40">
        <v>0</v>
      </c>
      <c r="I264" s="46">
        <f>F264</f>
        <v>0</v>
      </c>
      <c r="J264" s="40">
        <f>D264-I264</f>
        <v>199543</v>
      </c>
      <c r="K264" s="40">
        <f>E264-I264</f>
        <v>199543</v>
      </c>
    </row>
    <row r="265" spans="1:11" ht="31.5">
      <c r="A265" s="127" t="s">
        <v>254</v>
      </c>
      <c r="B265" s="128"/>
      <c r="C265" s="39" t="s">
        <v>475</v>
      </c>
      <c r="D265" s="46">
        <f aca="true" t="shared" si="119" ref="D265:K266">D266</f>
        <v>500000</v>
      </c>
      <c r="E265" s="40">
        <f t="shared" si="119"/>
        <v>500000</v>
      </c>
      <c r="F265" s="40">
        <f t="shared" si="119"/>
        <v>0</v>
      </c>
      <c r="G265" s="40">
        <f t="shared" si="119"/>
        <v>0</v>
      </c>
      <c r="H265" s="40">
        <f t="shared" si="119"/>
        <v>0</v>
      </c>
      <c r="I265" s="46">
        <f t="shared" si="119"/>
        <v>0</v>
      </c>
      <c r="J265" s="40">
        <f t="shared" si="119"/>
        <v>500000</v>
      </c>
      <c r="K265" s="40">
        <f t="shared" si="119"/>
        <v>500000</v>
      </c>
    </row>
    <row r="266" spans="1:11" ht="22.5">
      <c r="A266" s="58" t="s">
        <v>218</v>
      </c>
      <c r="B266" s="52"/>
      <c r="C266" s="39" t="s">
        <v>476</v>
      </c>
      <c r="D266" s="46">
        <f>E267</f>
        <v>500000</v>
      </c>
      <c r="E266" s="40">
        <f>E267</f>
        <v>500000</v>
      </c>
      <c r="F266" s="40">
        <f>F267</f>
        <v>0</v>
      </c>
      <c r="G266" s="40">
        <f t="shared" si="119"/>
        <v>0</v>
      </c>
      <c r="H266" s="40">
        <f t="shared" si="119"/>
        <v>0</v>
      </c>
      <c r="I266" s="46">
        <f t="shared" si="119"/>
        <v>0</v>
      </c>
      <c r="J266" s="40">
        <f>D266-I266</f>
        <v>500000</v>
      </c>
      <c r="K266" s="40">
        <f>E266-I266</f>
        <v>500000</v>
      </c>
    </row>
    <row r="267" spans="1:11" ht="12.75">
      <c r="A267" s="58" t="s">
        <v>177</v>
      </c>
      <c r="B267" s="52"/>
      <c r="C267" s="39" t="s">
        <v>477</v>
      </c>
      <c r="D267" s="46">
        <f>E267</f>
        <v>500000</v>
      </c>
      <c r="E267" s="40">
        <v>500000</v>
      </c>
      <c r="F267" s="40">
        <v>0</v>
      </c>
      <c r="G267" s="40">
        <v>0</v>
      </c>
      <c r="H267" s="40">
        <v>0</v>
      </c>
      <c r="I267" s="46">
        <f>F267</f>
        <v>0</v>
      </c>
      <c r="J267" s="40">
        <f>D267-I267</f>
        <v>500000</v>
      </c>
      <c r="K267" s="40">
        <f>E267-I267</f>
        <v>500000</v>
      </c>
    </row>
    <row r="268" spans="1:11" ht="42">
      <c r="A268" s="127" t="s">
        <v>105</v>
      </c>
      <c r="B268" s="128"/>
      <c r="C268" s="55" t="s">
        <v>574</v>
      </c>
      <c r="D268" s="113">
        <f aca="true" t="shared" si="120" ref="D268:K269">D269</f>
        <v>9420459</v>
      </c>
      <c r="E268" s="56">
        <f t="shared" si="120"/>
        <v>9420459</v>
      </c>
      <c r="F268" s="56">
        <f t="shared" si="120"/>
        <v>663720</v>
      </c>
      <c r="G268" s="56">
        <f t="shared" si="120"/>
        <v>0</v>
      </c>
      <c r="H268" s="56">
        <f t="shared" si="120"/>
        <v>0</v>
      </c>
      <c r="I268" s="113">
        <f t="shared" si="120"/>
        <v>663720</v>
      </c>
      <c r="J268" s="56">
        <f t="shared" si="120"/>
        <v>8756739</v>
      </c>
      <c r="K268" s="56">
        <f t="shared" si="120"/>
        <v>8756739</v>
      </c>
    </row>
    <row r="269" spans="1:11" ht="22.5">
      <c r="A269" s="58" t="s">
        <v>218</v>
      </c>
      <c r="B269" s="52"/>
      <c r="C269" s="39" t="s">
        <v>572</v>
      </c>
      <c r="D269" s="46">
        <f>D270</f>
        <v>9420459</v>
      </c>
      <c r="E269" s="40">
        <f t="shared" si="120"/>
        <v>9420459</v>
      </c>
      <c r="F269" s="40">
        <f t="shared" si="120"/>
        <v>663720</v>
      </c>
      <c r="G269" s="40">
        <f t="shared" si="120"/>
        <v>0</v>
      </c>
      <c r="H269" s="40">
        <f t="shared" si="120"/>
        <v>0</v>
      </c>
      <c r="I269" s="46">
        <f t="shared" si="120"/>
        <v>663720</v>
      </c>
      <c r="J269" s="40">
        <f t="shared" si="120"/>
        <v>8756739</v>
      </c>
      <c r="K269" s="40">
        <f t="shared" si="120"/>
        <v>8756739</v>
      </c>
    </row>
    <row r="270" spans="1:11" ht="45">
      <c r="A270" s="58" t="s">
        <v>172</v>
      </c>
      <c r="B270" s="52"/>
      <c r="C270" s="39" t="s">
        <v>573</v>
      </c>
      <c r="D270" s="46">
        <f>E270</f>
        <v>9420459</v>
      </c>
      <c r="E270" s="40">
        <v>9420459</v>
      </c>
      <c r="F270" s="40">
        <v>663720</v>
      </c>
      <c r="G270" s="40">
        <v>0</v>
      </c>
      <c r="H270" s="40">
        <v>0</v>
      </c>
      <c r="I270" s="46">
        <f>F270</f>
        <v>663720</v>
      </c>
      <c r="J270" s="40">
        <f>D270-I270</f>
        <v>8756739</v>
      </c>
      <c r="K270" s="40">
        <f>E270-I270</f>
        <v>8756739</v>
      </c>
    </row>
    <row r="271" spans="1:11" ht="10.5" customHeight="1">
      <c r="A271" s="58"/>
      <c r="B271" s="52"/>
      <c r="C271" s="39"/>
      <c r="D271" s="46"/>
      <c r="E271" s="40"/>
      <c r="F271" s="40"/>
      <c r="G271" s="40"/>
      <c r="H271" s="40"/>
      <c r="I271" s="46"/>
      <c r="J271" s="40"/>
      <c r="K271" s="40"/>
    </row>
    <row r="272" spans="1:11" ht="15" customHeight="1">
      <c r="A272" s="135" t="s">
        <v>239</v>
      </c>
      <c r="B272" s="136"/>
      <c r="C272" s="123" t="s">
        <v>191</v>
      </c>
      <c r="D272" s="46">
        <f>D273+D275+D278</f>
        <v>15726652.25</v>
      </c>
      <c r="E272" s="46">
        <f>E273+E275+E278</f>
        <v>15726652.25</v>
      </c>
      <c r="F272" s="46">
        <f aca="true" t="shared" si="121" ref="F272:K272">F273+F275+F278</f>
        <v>666700</v>
      </c>
      <c r="G272" s="46">
        <f>G273+G275+G278</f>
        <v>0</v>
      </c>
      <c r="H272" s="46">
        <f>H273+H275+H278</f>
        <v>0</v>
      </c>
      <c r="I272" s="46">
        <f>I273+I275+I278</f>
        <v>666700</v>
      </c>
      <c r="J272" s="46">
        <f t="shared" si="121"/>
        <v>15059952.25</v>
      </c>
      <c r="K272" s="46">
        <f t="shared" si="121"/>
        <v>15059952.25</v>
      </c>
    </row>
    <row r="273" spans="1:11" ht="24" customHeight="1">
      <c r="A273" s="58" t="s">
        <v>200</v>
      </c>
      <c r="B273" s="128"/>
      <c r="C273" s="123" t="s">
        <v>220</v>
      </c>
      <c r="D273" s="46">
        <f aca="true" t="shared" si="122" ref="D273:K273">D274</f>
        <v>296711.26</v>
      </c>
      <c r="E273" s="46">
        <f t="shared" si="122"/>
        <v>296711.26</v>
      </c>
      <c r="F273" s="46">
        <f t="shared" si="122"/>
        <v>0</v>
      </c>
      <c r="G273" s="46">
        <f t="shared" si="122"/>
        <v>0</v>
      </c>
      <c r="H273" s="46">
        <f t="shared" si="122"/>
        <v>0</v>
      </c>
      <c r="I273" s="46">
        <f t="shared" si="122"/>
        <v>0</v>
      </c>
      <c r="J273" s="46">
        <f t="shared" si="122"/>
        <v>296711.26</v>
      </c>
      <c r="K273" s="46">
        <f t="shared" si="122"/>
        <v>296711.26</v>
      </c>
    </row>
    <row r="274" spans="1:11" ht="24" customHeight="1">
      <c r="A274" s="58" t="s">
        <v>180</v>
      </c>
      <c r="B274" s="52"/>
      <c r="C274" s="123" t="s">
        <v>192</v>
      </c>
      <c r="D274" s="46">
        <f aca="true" t="shared" si="123" ref="D274:K274">D290+D298+D309</f>
        <v>296711.26</v>
      </c>
      <c r="E274" s="46">
        <f t="shared" si="123"/>
        <v>296711.26</v>
      </c>
      <c r="F274" s="46">
        <f t="shared" si="123"/>
        <v>0</v>
      </c>
      <c r="G274" s="46">
        <f t="shared" si="123"/>
        <v>0</v>
      </c>
      <c r="H274" s="46">
        <f t="shared" si="123"/>
        <v>0</v>
      </c>
      <c r="I274" s="46">
        <f t="shared" si="123"/>
        <v>0</v>
      </c>
      <c r="J274" s="46">
        <f t="shared" si="123"/>
        <v>296711.26</v>
      </c>
      <c r="K274" s="46">
        <f t="shared" si="123"/>
        <v>296711.26</v>
      </c>
    </row>
    <row r="275" spans="1:11" ht="12.75">
      <c r="A275" s="58" t="s">
        <v>210</v>
      </c>
      <c r="B275" s="52"/>
      <c r="C275" s="123" t="s">
        <v>263</v>
      </c>
      <c r="D275" s="46">
        <f>D276+D277</f>
        <v>28500</v>
      </c>
      <c r="E275" s="46">
        <f>E276+E277</f>
        <v>28500</v>
      </c>
      <c r="F275" s="46">
        <f aca="true" t="shared" si="124" ref="F275:K275">F276+F277</f>
        <v>0</v>
      </c>
      <c r="G275" s="46">
        <f>G276+G277</f>
        <v>0</v>
      </c>
      <c r="H275" s="46">
        <f>H276+H277</f>
        <v>0</v>
      </c>
      <c r="I275" s="46">
        <f>I276+I277</f>
        <v>0</v>
      </c>
      <c r="J275" s="46">
        <f t="shared" si="124"/>
        <v>28500</v>
      </c>
      <c r="K275" s="46">
        <f t="shared" si="124"/>
        <v>28500</v>
      </c>
    </row>
    <row r="276" spans="1:11" ht="33.75">
      <c r="A276" s="58" t="s">
        <v>202</v>
      </c>
      <c r="B276" s="52"/>
      <c r="C276" s="123" t="s">
        <v>264</v>
      </c>
      <c r="D276" s="46">
        <f aca="true" t="shared" si="125" ref="D276:K276">D299</f>
        <v>28500</v>
      </c>
      <c r="E276" s="46">
        <f t="shared" si="125"/>
        <v>28500</v>
      </c>
      <c r="F276" s="46">
        <f t="shared" si="125"/>
        <v>0</v>
      </c>
      <c r="G276" s="46">
        <f t="shared" si="125"/>
        <v>0</v>
      </c>
      <c r="H276" s="46">
        <f t="shared" si="125"/>
        <v>0</v>
      </c>
      <c r="I276" s="46">
        <f t="shared" si="125"/>
        <v>0</v>
      </c>
      <c r="J276" s="46">
        <f t="shared" si="125"/>
        <v>28500</v>
      </c>
      <c r="K276" s="46">
        <f t="shared" si="125"/>
        <v>28500</v>
      </c>
    </row>
    <row r="277" spans="1:11" ht="1.5" customHeight="1">
      <c r="A277" s="58" t="s">
        <v>262</v>
      </c>
      <c r="B277" s="52"/>
      <c r="C277" s="123" t="s">
        <v>265</v>
      </c>
      <c r="D277" s="46"/>
      <c r="E277" s="46"/>
      <c r="F277" s="46"/>
      <c r="G277" s="46"/>
      <c r="H277" s="46"/>
      <c r="I277" s="46"/>
      <c r="J277" s="46"/>
      <c r="K277" s="46"/>
    </row>
    <row r="278" spans="1:11" ht="24.75" customHeight="1">
      <c r="A278" s="58" t="s">
        <v>218</v>
      </c>
      <c r="B278" s="128"/>
      <c r="C278" s="123" t="s">
        <v>188</v>
      </c>
      <c r="D278" s="46">
        <f>D279+D280+D281+D282</f>
        <v>15401440.99</v>
      </c>
      <c r="E278" s="46">
        <f>E279+E280+E281+E282</f>
        <v>15401440.99</v>
      </c>
      <c r="F278" s="46">
        <f aca="true" t="shared" si="126" ref="F278:K278">F279+F280+F281+F282</f>
        <v>666700</v>
      </c>
      <c r="G278" s="46">
        <f t="shared" si="126"/>
        <v>0</v>
      </c>
      <c r="H278" s="46">
        <f t="shared" si="126"/>
        <v>0</v>
      </c>
      <c r="I278" s="46">
        <f t="shared" si="126"/>
        <v>666700</v>
      </c>
      <c r="J278" s="46">
        <f t="shared" si="126"/>
        <v>14734740.99</v>
      </c>
      <c r="K278" s="46">
        <f t="shared" si="126"/>
        <v>14734740.99</v>
      </c>
    </row>
    <row r="279" spans="1:11" ht="13.5" customHeight="1">
      <c r="A279" s="58" t="s">
        <v>401</v>
      </c>
      <c r="B279" s="128"/>
      <c r="C279" s="125" t="s">
        <v>562</v>
      </c>
      <c r="D279" s="46">
        <f>D292+D303+D321</f>
        <v>3786156</v>
      </c>
      <c r="E279" s="46">
        <f>E292+E303+E321</f>
        <v>3786156</v>
      </c>
      <c r="F279" s="46">
        <f aca="true" t="shared" si="127" ref="F279:K279">F292+F303+F321</f>
        <v>0</v>
      </c>
      <c r="G279" s="46">
        <f t="shared" si="127"/>
        <v>0</v>
      </c>
      <c r="H279" s="46">
        <f t="shared" si="127"/>
        <v>0</v>
      </c>
      <c r="I279" s="46">
        <f t="shared" si="127"/>
        <v>0</v>
      </c>
      <c r="J279" s="46">
        <f t="shared" si="127"/>
        <v>3786156</v>
      </c>
      <c r="K279" s="46">
        <f t="shared" si="127"/>
        <v>3786156</v>
      </c>
    </row>
    <row r="280" spans="1:11" ht="45" customHeight="1">
      <c r="A280" s="58" t="s">
        <v>172</v>
      </c>
      <c r="B280" s="52"/>
      <c r="C280" s="125" t="s">
        <v>189</v>
      </c>
      <c r="D280" s="113">
        <f>D286</f>
        <v>5445892</v>
      </c>
      <c r="E280" s="113">
        <f>E286</f>
        <v>5445892</v>
      </c>
      <c r="F280" s="113">
        <f aca="true" t="shared" si="128" ref="F280:K280">F286</f>
        <v>666700</v>
      </c>
      <c r="G280" s="113">
        <f t="shared" si="128"/>
        <v>0</v>
      </c>
      <c r="H280" s="113">
        <f t="shared" si="128"/>
        <v>0</v>
      </c>
      <c r="I280" s="113">
        <f t="shared" si="128"/>
        <v>666700</v>
      </c>
      <c r="J280" s="113">
        <f t="shared" si="128"/>
        <v>4779192</v>
      </c>
      <c r="K280" s="113">
        <f t="shared" si="128"/>
        <v>4779192</v>
      </c>
    </row>
    <row r="281" spans="1:11" ht="11.25" customHeight="1">
      <c r="A281" s="58" t="s">
        <v>177</v>
      </c>
      <c r="B281" s="52"/>
      <c r="C281" s="125" t="s">
        <v>190</v>
      </c>
      <c r="D281" s="113">
        <f>D293+D304+D313+D317</f>
        <v>5873618.27</v>
      </c>
      <c r="E281" s="113">
        <f>E293+E304+E313+E317</f>
        <v>5873618.27</v>
      </c>
      <c r="F281" s="113">
        <f aca="true" t="shared" si="129" ref="F281:K281">F293+F304+F313+F317</f>
        <v>0</v>
      </c>
      <c r="G281" s="113">
        <f t="shared" si="129"/>
        <v>0</v>
      </c>
      <c r="H281" s="113">
        <f t="shared" si="129"/>
        <v>0</v>
      </c>
      <c r="I281" s="113">
        <f t="shared" si="129"/>
        <v>0</v>
      </c>
      <c r="J281" s="113">
        <f t="shared" si="129"/>
        <v>5873618.27</v>
      </c>
      <c r="K281" s="113">
        <f t="shared" si="129"/>
        <v>5873618.27</v>
      </c>
    </row>
    <row r="282" spans="1:11" ht="22.5">
      <c r="A282" s="58" t="s">
        <v>406</v>
      </c>
      <c r="B282" s="52"/>
      <c r="C282" s="125" t="s">
        <v>561</v>
      </c>
      <c r="D282" s="113">
        <f aca="true" t="shared" si="130" ref="D282:K282">D294+D305</f>
        <v>295774.72</v>
      </c>
      <c r="E282" s="113">
        <f t="shared" si="130"/>
        <v>295774.72</v>
      </c>
      <c r="F282" s="113">
        <f t="shared" si="130"/>
        <v>0</v>
      </c>
      <c r="G282" s="113">
        <f t="shared" si="130"/>
        <v>0</v>
      </c>
      <c r="H282" s="113">
        <f t="shared" si="130"/>
        <v>0</v>
      </c>
      <c r="I282" s="113">
        <f t="shared" si="130"/>
        <v>0</v>
      </c>
      <c r="J282" s="113">
        <f t="shared" si="130"/>
        <v>295774.72</v>
      </c>
      <c r="K282" s="113">
        <f t="shared" si="130"/>
        <v>295774.72</v>
      </c>
    </row>
    <row r="283" spans="1:11" ht="8.25" customHeight="1">
      <c r="A283" s="58"/>
      <c r="B283" s="52"/>
      <c r="C283" s="39"/>
      <c r="D283" s="46"/>
      <c r="E283" s="40"/>
      <c r="F283" s="40"/>
      <c r="G283" s="40"/>
      <c r="H283" s="40"/>
      <c r="I283" s="46"/>
      <c r="J283" s="40"/>
      <c r="K283" s="40"/>
    </row>
    <row r="284" spans="1:11" ht="43.5" customHeight="1">
      <c r="A284" s="134" t="s">
        <v>193</v>
      </c>
      <c r="B284" s="136"/>
      <c r="C284" s="39" t="s">
        <v>483</v>
      </c>
      <c r="D284" s="46">
        <f aca="true" t="shared" si="131" ref="D284:K285">D285</f>
        <v>5445892</v>
      </c>
      <c r="E284" s="40">
        <f t="shared" si="131"/>
        <v>5445892</v>
      </c>
      <c r="F284" s="40">
        <f t="shared" si="131"/>
        <v>666700</v>
      </c>
      <c r="G284" s="40">
        <f t="shared" si="131"/>
        <v>0</v>
      </c>
      <c r="H284" s="40">
        <f t="shared" si="131"/>
        <v>0</v>
      </c>
      <c r="I284" s="46">
        <f t="shared" si="131"/>
        <v>666700</v>
      </c>
      <c r="J284" s="40">
        <f t="shared" si="131"/>
        <v>4779192</v>
      </c>
      <c r="K284" s="40">
        <f t="shared" si="131"/>
        <v>4779192</v>
      </c>
    </row>
    <row r="285" spans="1:11" ht="23.25" customHeight="1">
      <c r="A285" s="58" t="s">
        <v>218</v>
      </c>
      <c r="B285" s="52"/>
      <c r="C285" s="39" t="s">
        <v>481</v>
      </c>
      <c r="D285" s="46">
        <f>D286</f>
        <v>5445892</v>
      </c>
      <c r="E285" s="40">
        <f t="shared" si="131"/>
        <v>5445892</v>
      </c>
      <c r="F285" s="40">
        <f t="shared" si="131"/>
        <v>666700</v>
      </c>
      <c r="G285" s="40">
        <f t="shared" si="131"/>
        <v>0</v>
      </c>
      <c r="H285" s="40">
        <f t="shared" si="131"/>
        <v>0</v>
      </c>
      <c r="I285" s="46">
        <f t="shared" si="131"/>
        <v>666700</v>
      </c>
      <c r="J285" s="40">
        <f t="shared" si="131"/>
        <v>4779192</v>
      </c>
      <c r="K285" s="40">
        <f t="shared" si="131"/>
        <v>4779192</v>
      </c>
    </row>
    <row r="286" spans="1:11" ht="44.25" customHeight="1">
      <c r="A286" s="58" t="s">
        <v>172</v>
      </c>
      <c r="B286" s="52"/>
      <c r="C286" s="39" t="s">
        <v>482</v>
      </c>
      <c r="D286" s="46">
        <f>E286</f>
        <v>5445892</v>
      </c>
      <c r="E286" s="40">
        <v>5445892</v>
      </c>
      <c r="F286" s="40">
        <v>666700</v>
      </c>
      <c r="G286" s="40">
        <v>0</v>
      </c>
      <c r="H286" s="40">
        <v>0</v>
      </c>
      <c r="I286" s="46">
        <f>F286</f>
        <v>666700</v>
      </c>
      <c r="J286" s="40">
        <f>D286-I286</f>
        <v>4779192</v>
      </c>
      <c r="K286" s="40">
        <f>E286-I286</f>
        <v>4779192</v>
      </c>
    </row>
    <row r="287" spans="1:11" ht="9.75" customHeight="1">
      <c r="A287" s="58"/>
      <c r="B287" s="52"/>
      <c r="C287" s="39"/>
      <c r="D287" s="46"/>
      <c r="E287" s="40"/>
      <c r="F287" s="40"/>
      <c r="G287" s="40"/>
      <c r="H287" s="40"/>
      <c r="I287" s="46"/>
      <c r="J287" s="40"/>
      <c r="K287" s="40"/>
    </row>
    <row r="288" spans="1:11" ht="21">
      <c r="A288" s="127" t="s">
        <v>112</v>
      </c>
      <c r="B288" s="128"/>
      <c r="C288" s="39" t="s">
        <v>486</v>
      </c>
      <c r="D288" s="46">
        <f aca="true" t="shared" si="132" ref="D288:K288">D289+D291</f>
        <v>1873647</v>
      </c>
      <c r="E288" s="40">
        <f t="shared" si="132"/>
        <v>1873647</v>
      </c>
      <c r="F288" s="40">
        <f t="shared" si="132"/>
        <v>0</v>
      </c>
      <c r="G288" s="40">
        <f t="shared" si="132"/>
        <v>0</v>
      </c>
      <c r="H288" s="40">
        <f t="shared" si="132"/>
        <v>0</v>
      </c>
      <c r="I288" s="46">
        <f t="shared" si="132"/>
        <v>0</v>
      </c>
      <c r="J288" s="40">
        <f t="shared" si="132"/>
        <v>1873647</v>
      </c>
      <c r="K288" s="40">
        <f t="shared" si="132"/>
        <v>1873647</v>
      </c>
    </row>
    <row r="289" spans="1:11" ht="22.5">
      <c r="A289" s="58" t="s">
        <v>218</v>
      </c>
      <c r="B289" s="52"/>
      <c r="C289" s="39" t="s">
        <v>485</v>
      </c>
      <c r="D289" s="46">
        <f>E289</f>
        <v>27564.85</v>
      </c>
      <c r="E289" s="40">
        <f>E290</f>
        <v>27564.85</v>
      </c>
      <c r="F289" s="40">
        <f aca="true" t="shared" si="133" ref="F289:K289">F290</f>
        <v>0</v>
      </c>
      <c r="G289" s="40">
        <f t="shared" si="133"/>
        <v>0</v>
      </c>
      <c r="H289" s="40">
        <f t="shared" si="133"/>
        <v>0</v>
      </c>
      <c r="I289" s="46">
        <f t="shared" si="133"/>
        <v>0</v>
      </c>
      <c r="J289" s="40">
        <f t="shared" si="133"/>
        <v>27564.85</v>
      </c>
      <c r="K289" s="40">
        <f t="shared" si="133"/>
        <v>27564.85</v>
      </c>
    </row>
    <row r="290" spans="1:11" ht="25.5" customHeight="1">
      <c r="A290" s="58" t="s">
        <v>180</v>
      </c>
      <c r="B290" s="52"/>
      <c r="C290" s="39" t="s">
        <v>484</v>
      </c>
      <c r="D290" s="46">
        <f>E290</f>
        <v>27564.85</v>
      </c>
      <c r="E290" s="40">
        <v>27564.85</v>
      </c>
      <c r="F290" s="40">
        <v>0</v>
      </c>
      <c r="G290" s="40">
        <v>0</v>
      </c>
      <c r="H290" s="40">
        <v>0</v>
      </c>
      <c r="I290" s="46">
        <f>F290</f>
        <v>0</v>
      </c>
      <c r="J290" s="40">
        <f>D290-I290</f>
        <v>27564.85</v>
      </c>
      <c r="K290" s="40">
        <f>E290-I290</f>
        <v>27564.85</v>
      </c>
    </row>
    <row r="291" spans="1:11" ht="21.75" customHeight="1">
      <c r="A291" s="58" t="s">
        <v>218</v>
      </c>
      <c r="B291" s="52"/>
      <c r="C291" s="39" t="s">
        <v>487</v>
      </c>
      <c r="D291" s="46">
        <f>D293+D294+D292</f>
        <v>1846082.15</v>
      </c>
      <c r="E291" s="40">
        <f>E293+E294+E292</f>
        <v>1846082.15</v>
      </c>
      <c r="F291" s="40">
        <f aca="true" t="shared" si="134" ref="F291:K291">F293+F294+F292</f>
        <v>0</v>
      </c>
      <c r="G291" s="40">
        <f t="shared" si="134"/>
        <v>0</v>
      </c>
      <c r="H291" s="40">
        <f t="shared" si="134"/>
        <v>0</v>
      </c>
      <c r="I291" s="40">
        <f t="shared" si="134"/>
        <v>0</v>
      </c>
      <c r="J291" s="40">
        <f t="shared" si="134"/>
        <v>1846082.15</v>
      </c>
      <c r="K291" s="40">
        <f t="shared" si="134"/>
        <v>1846082.15</v>
      </c>
    </row>
    <row r="292" spans="1:11" ht="21.75" customHeight="1">
      <c r="A292" s="58" t="s">
        <v>177</v>
      </c>
      <c r="B292" s="52"/>
      <c r="C292" s="39" t="s">
        <v>488</v>
      </c>
      <c r="D292" s="46">
        <f>E292</f>
        <v>1052346</v>
      </c>
      <c r="E292" s="40">
        <v>1052346</v>
      </c>
      <c r="F292" s="40">
        <v>0</v>
      </c>
      <c r="G292" s="40">
        <v>0</v>
      </c>
      <c r="H292" s="40">
        <v>0</v>
      </c>
      <c r="I292" s="46">
        <f>F292</f>
        <v>0</v>
      </c>
      <c r="J292" s="40">
        <f>D292-F292</f>
        <v>1052346</v>
      </c>
      <c r="K292" s="40">
        <f>E292-I292</f>
        <v>1052346</v>
      </c>
    </row>
    <row r="293" spans="1:11" ht="15" customHeight="1">
      <c r="A293" s="58" t="s">
        <v>177</v>
      </c>
      <c r="B293" s="52"/>
      <c r="C293" s="39" t="s">
        <v>489</v>
      </c>
      <c r="D293" s="46">
        <f>E293</f>
        <v>497961.43</v>
      </c>
      <c r="E293" s="40">
        <v>497961.43</v>
      </c>
      <c r="F293" s="40">
        <v>0</v>
      </c>
      <c r="G293" s="40">
        <v>0</v>
      </c>
      <c r="H293" s="40">
        <v>0</v>
      </c>
      <c r="I293" s="46">
        <f>F293</f>
        <v>0</v>
      </c>
      <c r="J293" s="40">
        <f>D293-I293</f>
        <v>497961.43</v>
      </c>
      <c r="K293" s="40">
        <f>E293-I293</f>
        <v>497961.43</v>
      </c>
    </row>
    <row r="294" spans="1:11" ht="22.5">
      <c r="A294" s="58" t="s">
        <v>406</v>
      </c>
      <c r="B294" s="52"/>
      <c r="C294" s="39" t="s">
        <v>490</v>
      </c>
      <c r="D294" s="46">
        <f>E294</f>
        <v>295774.72</v>
      </c>
      <c r="E294" s="40">
        <v>295774.72</v>
      </c>
      <c r="F294" s="40">
        <v>0</v>
      </c>
      <c r="G294" s="40">
        <v>0</v>
      </c>
      <c r="H294" s="40">
        <v>0</v>
      </c>
      <c r="I294" s="46">
        <f>F294</f>
        <v>0</v>
      </c>
      <c r="J294" s="40">
        <f>D294-I294</f>
        <v>295774.72</v>
      </c>
      <c r="K294" s="40">
        <f>E294-I294</f>
        <v>295774.72</v>
      </c>
    </row>
    <row r="295" spans="1:11" ht="12.75">
      <c r="A295" s="58"/>
      <c r="B295" s="52"/>
      <c r="C295" s="39"/>
      <c r="D295" s="46"/>
      <c r="E295" s="40"/>
      <c r="F295" s="40"/>
      <c r="G295" s="40"/>
      <c r="H295" s="40"/>
      <c r="I295" s="46"/>
      <c r="J295" s="40"/>
      <c r="K295" s="40"/>
    </row>
    <row r="296" spans="1:12" ht="21">
      <c r="A296" s="127" t="s">
        <v>332</v>
      </c>
      <c r="B296" s="128"/>
      <c r="C296" s="39" t="s">
        <v>491</v>
      </c>
      <c r="D296" s="46">
        <f aca="true" t="shared" si="135" ref="D296:K296">D297+D299+D302</f>
        <v>4782400</v>
      </c>
      <c r="E296" s="40">
        <f t="shared" si="135"/>
        <v>4782400</v>
      </c>
      <c r="F296" s="40">
        <f t="shared" si="135"/>
        <v>0</v>
      </c>
      <c r="G296" s="40">
        <f t="shared" si="135"/>
        <v>0</v>
      </c>
      <c r="H296" s="40">
        <f t="shared" si="135"/>
        <v>0</v>
      </c>
      <c r="I296" s="46">
        <f t="shared" si="135"/>
        <v>0</v>
      </c>
      <c r="J296" s="40">
        <f t="shared" si="135"/>
        <v>4782400</v>
      </c>
      <c r="K296" s="40">
        <f t="shared" si="135"/>
        <v>4782400</v>
      </c>
      <c r="L296" s="178"/>
    </row>
    <row r="297" spans="1:11" ht="22.5">
      <c r="A297" s="58" t="s">
        <v>231</v>
      </c>
      <c r="B297" s="52"/>
      <c r="C297" s="39" t="s">
        <v>492</v>
      </c>
      <c r="D297" s="46">
        <f>E297</f>
        <v>169146.41</v>
      </c>
      <c r="E297" s="40">
        <f aca="true" t="shared" si="136" ref="E297:K297">E298</f>
        <v>169146.41</v>
      </c>
      <c r="F297" s="40">
        <f t="shared" si="136"/>
        <v>0</v>
      </c>
      <c r="G297" s="40">
        <f t="shared" si="136"/>
        <v>0</v>
      </c>
      <c r="H297" s="40">
        <f t="shared" si="136"/>
        <v>0</v>
      </c>
      <c r="I297" s="46">
        <f t="shared" si="136"/>
        <v>0</v>
      </c>
      <c r="J297" s="40">
        <f t="shared" si="136"/>
        <v>169146.41</v>
      </c>
      <c r="K297" s="40">
        <f t="shared" si="136"/>
        <v>169146.41</v>
      </c>
    </row>
    <row r="298" spans="1:11" ht="23.25" customHeight="1">
      <c r="A298" s="58" t="s">
        <v>180</v>
      </c>
      <c r="B298" s="52"/>
      <c r="C298" s="39" t="s">
        <v>493</v>
      </c>
      <c r="D298" s="46">
        <f>E298</f>
        <v>169146.41</v>
      </c>
      <c r="E298" s="40">
        <v>169146.41</v>
      </c>
      <c r="F298" s="40">
        <v>0</v>
      </c>
      <c r="G298" s="40">
        <v>0</v>
      </c>
      <c r="H298" s="40">
        <v>0</v>
      </c>
      <c r="I298" s="46">
        <f>F298</f>
        <v>0</v>
      </c>
      <c r="J298" s="40">
        <f>D298-I298</f>
        <v>169146.41</v>
      </c>
      <c r="K298" s="40">
        <f>E298-I298</f>
        <v>169146.41</v>
      </c>
    </row>
    <row r="299" spans="1:11" ht="12.75">
      <c r="A299" s="58" t="s">
        <v>210</v>
      </c>
      <c r="B299" s="52"/>
      <c r="C299" s="39" t="s">
        <v>494</v>
      </c>
      <c r="D299" s="46">
        <f aca="true" t="shared" si="137" ref="D299:K299">D300+D301</f>
        <v>28500</v>
      </c>
      <c r="E299" s="40">
        <f>E300</f>
        <v>28500</v>
      </c>
      <c r="F299" s="40">
        <f t="shared" si="137"/>
        <v>0</v>
      </c>
      <c r="G299" s="40">
        <f t="shared" si="137"/>
        <v>0</v>
      </c>
      <c r="H299" s="40">
        <f t="shared" si="137"/>
        <v>0</v>
      </c>
      <c r="I299" s="46">
        <f t="shared" si="137"/>
        <v>0</v>
      </c>
      <c r="J299" s="40">
        <f>J300+J301</f>
        <v>28500</v>
      </c>
      <c r="K299" s="40">
        <f t="shared" si="137"/>
        <v>28500</v>
      </c>
    </row>
    <row r="300" spans="1:11" ht="33.75">
      <c r="A300" s="58" t="s">
        <v>202</v>
      </c>
      <c r="B300" s="52"/>
      <c r="C300" s="39" t="s">
        <v>495</v>
      </c>
      <c r="D300" s="46">
        <f>E300</f>
        <v>28500</v>
      </c>
      <c r="E300" s="40">
        <v>28500</v>
      </c>
      <c r="F300" s="40">
        <v>0</v>
      </c>
      <c r="G300" s="40">
        <v>0</v>
      </c>
      <c r="H300" s="40">
        <v>0</v>
      </c>
      <c r="I300" s="46">
        <f>F300</f>
        <v>0</v>
      </c>
      <c r="J300" s="40">
        <f>D300-I300</f>
        <v>28500</v>
      </c>
      <c r="K300" s="40">
        <f>E300-I300</f>
        <v>28500</v>
      </c>
    </row>
    <row r="301" spans="1:11" ht="22.5" hidden="1">
      <c r="A301" s="58" t="s">
        <v>262</v>
      </c>
      <c r="B301" s="52"/>
      <c r="C301" s="39" t="s">
        <v>330</v>
      </c>
      <c r="D301" s="46">
        <f>E301</f>
        <v>0</v>
      </c>
      <c r="E301" s="40">
        <v>0</v>
      </c>
      <c r="F301" s="40">
        <v>0</v>
      </c>
      <c r="G301" s="40">
        <v>0</v>
      </c>
      <c r="H301" s="40">
        <v>0</v>
      </c>
      <c r="I301" s="46">
        <f>F301</f>
        <v>0</v>
      </c>
      <c r="J301" s="40">
        <f>D301-I301</f>
        <v>0</v>
      </c>
      <c r="K301" s="40">
        <f>E301-I301</f>
        <v>0</v>
      </c>
    </row>
    <row r="302" spans="1:11" ht="23.25" customHeight="1">
      <c r="A302" s="58" t="s">
        <v>218</v>
      </c>
      <c r="B302" s="52"/>
      <c r="C302" s="39" t="s">
        <v>496</v>
      </c>
      <c r="D302" s="46">
        <f>D304+D303</f>
        <v>4584753.59</v>
      </c>
      <c r="E302" s="40">
        <f>E304+E303</f>
        <v>4584753.59</v>
      </c>
      <c r="F302" s="40">
        <f aca="true" t="shared" si="138" ref="F302:K302">F304+F303</f>
        <v>0</v>
      </c>
      <c r="G302" s="40">
        <f t="shared" si="138"/>
        <v>0</v>
      </c>
      <c r="H302" s="40">
        <f t="shared" si="138"/>
        <v>0</v>
      </c>
      <c r="I302" s="46">
        <f t="shared" si="138"/>
        <v>0</v>
      </c>
      <c r="J302" s="40">
        <f t="shared" si="138"/>
        <v>4584753.59</v>
      </c>
      <c r="K302" s="40">
        <f t="shared" si="138"/>
        <v>4584753.59</v>
      </c>
    </row>
    <row r="303" spans="1:11" ht="13.5" customHeight="1">
      <c r="A303" s="58" t="s">
        <v>401</v>
      </c>
      <c r="B303" s="52"/>
      <c r="C303" s="39" t="s">
        <v>498</v>
      </c>
      <c r="D303" s="46">
        <f>E303</f>
        <v>2513810</v>
      </c>
      <c r="E303" s="40">
        <v>2513810</v>
      </c>
      <c r="F303" s="40">
        <v>0</v>
      </c>
      <c r="G303" s="40">
        <v>0</v>
      </c>
      <c r="H303" s="40">
        <v>0</v>
      </c>
      <c r="I303" s="46">
        <f>F303</f>
        <v>0</v>
      </c>
      <c r="J303" s="40">
        <f>D303-I303</f>
        <v>2513810</v>
      </c>
      <c r="K303" s="40">
        <f>E303-I303</f>
        <v>2513810</v>
      </c>
    </row>
    <row r="304" spans="1:11" ht="15" customHeight="1">
      <c r="A304" s="58" t="s">
        <v>177</v>
      </c>
      <c r="B304" s="52"/>
      <c r="C304" s="39" t="s">
        <v>497</v>
      </c>
      <c r="D304" s="46">
        <f>E304</f>
        <v>2070943.59</v>
      </c>
      <c r="E304" s="40">
        <v>2070943.59</v>
      </c>
      <c r="F304" s="40">
        <v>0</v>
      </c>
      <c r="G304" s="40">
        <v>0</v>
      </c>
      <c r="H304" s="40">
        <v>0</v>
      </c>
      <c r="I304" s="46">
        <f>F304</f>
        <v>0</v>
      </c>
      <c r="J304" s="40">
        <f>D304-I304</f>
        <v>2070943.59</v>
      </c>
      <c r="K304" s="40">
        <f>E304-I304</f>
        <v>2070943.59</v>
      </c>
    </row>
    <row r="305" spans="1:11" ht="0.75" customHeight="1">
      <c r="A305" s="58" t="s">
        <v>172</v>
      </c>
      <c r="B305" s="52"/>
      <c r="C305" s="39" t="s">
        <v>331</v>
      </c>
      <c r="D305" s="46">
        <f>E305</f>
        <v>0</v>
      </c>
      <c r="E305" s="40">
        <v>0</v>
      </c>
      <c r="F305" s="40">
        <v>0</v>
      </c>
      <c r="G305" s="40">
        <v>0</v>
      </c>
      <c r="H305" s="40">
        <v>0</v>
      </c>
      <c r="I305" s="46">
        <f>F305</f>
        <v>0</v>
      </c>
      <c r="J305" s="40">
        <f>D305-I305</f>
        <v>0</v>
      </c>
      <c r="K305" s="40">
        <f>E305-I305</f>
        <v>0</v>
      </c>
    </row>
    <row r="306" spans="1:11" ht="4.5" customHeight="1">
      <c r="A306" s="58"/>
      <c r="B306" s="52"/>
      <c r="C306" s="39"/>
      <c r="D306" s="46"/>
      <c r="E306" s="40"/>
      <c r="F306" s="40"/>
      <c r="G306" s="40"/>
      <c r="H306" s="40"/>
      <c r="I306" s="46"/>
      <c r="J306" s="40"/>
      <c r="K306" s="40"/>
    </row>
    <row r="307" spans="1:11" ht="43.5" customHeight="1">
      <c r="A307" s="127" t="s">
        <v>194</v>
      </c>
      <c r="B307" s="52"/>
      <c r="C307" s="55" t="s">
        <v>499</v>
      </c>
      <c r="D307" s="113">
        <f>D308</f>
        <v>100000</v>
      </c>
      <c r="E307" s="56">
        <f>E309</f>
        <v>100000</v>
      </c>
      <c r="F307" s="56">
        <f>F309</f>
        <v>0</v>
      </c>
      <c r="G307" s="56">
        <f>G309</f>
        <v>0</v>
      </c>
      <c r="H307" s="56">
        <f>H309</f>
        <v>0</v>
      </c>
      <c r="I307" s="113">
        <f>I309</f>
        <v>0</v>
      </c>
      <c r="J307" s="56">
        <f>D307-I307</f>
        <v>100000</v>
      </c>
      <c r="K307" s="56">
        <f>E307-I307</f>
        <v>100000</v>
      </c>
    </row>
    <row r="308" spans="1:11" ht="22.5" customHeight="1">
      <c r="A308" s="58" t="s">
        <v>231</v>
      </c>
      <c r="B308" s="52"/>
      <c r="C308" s="39" t="s">
        <v>500</v>
      </c>
      <c r="D308" s="113">
        <f>D309</f>
        <v>100000</v>
      </c>
      <c r="E308" s="56">
        <f>E309</f>
        <v>100000</v>
      </c>
      <c r="F308" s="56">
        <f>F309</f>
        <v>0</v>
      </c>
      <c r="G308" s="56">
        <f>G309</f>
        <v>0</v>
      </c>
      <c r="H308" s="56">
        <f>H309</f>
        <v>0</v>
      </c>
      <c r="I308" s="113">
        <f>I309</f>
        <v>0</v>
      </c>
      <c r="J308" s="56">
        <f>D308-I308</f>
        <v>100000</v>
      </c>
      <c r="K308" s="56">
        <f>E308-I308</f>
        <v>100000</v>
      </c>
    </row>
    <row r="309" spans="1:11" ht="24.75" customHeight="1">
      <c r="A309" s="58" t="s">
        <v>180</v>
      </c>
      <c r="B309" s="52"/>
      <c r="C309" s="39" t="s">
        <v>501</v>
      </c>
      <c r="D309" s="113">
        <f>E309</f>
        <v>100000</v>
      </c>
      <c r="E309" s="56">
        <v>100000</v>
      </c>
      <c r="F309" s="56">
        <v>0</v>
      </c>
      <c r="G309" s="56">
        <v>0</v>
      </c>
      <c r="H309" s="56">
        <v>0</v>
      </c>
      <c r="I309" s="113">
        <f>F309</f>
        <v>0</v>
      </c>
      <c r="J309" s="56">
        <f>D309-I309</f>
        <v>100000</v>
      </c>
      <c r="K309" s="56">
        <f>E309-I309</f>
        <v>100000</v>
      </c>
    </row>
    <row r="310" spans="1:11" ht="4.5" customHeight="1">
      <c r="A310" s="58"/>
      <c r="B310" s="52"/>
      <c r="C310" s="39"/>
      <c r="D310" s="46"/>
      <c r="E310" s="40"/>
      <c r="F310" s="40"/>
      <c r="G310" s="40"/>
      <c r="H310" s="40"/>
      <c r="I310" s="46"/>
      <c r="J310" s="40"/>
      <c r="K310" s="40"/>
    </row>
    <row r="311" spans="1:11" ht="52.5">
      <c r="A311" s="127" t="s">
        <v>353</v>
      </c>
      <c r="B311" s="128"/>
      <c r="C311" s="55" t="s">
        <v>509</v>
      </c>
      <c r="D311" s="113">
        <f aca="true" t="shared" si="139" ref="D311:K312">D312</f>
        <v>3274713.25</v>
      </c>
      <c r="E311" s="56">
        <f t="shared" si="139"/>
        <v>3274713.25</v>
      </c>
      <c r="F311" s="56">
        <f t="shared" si="139"/>
        <v>0</v>
      </c>
      <c r="G311" s="56">
        <f t="shared" si="139"/>
        <v>0</v>
      </c>
      <c r="H311" s="56">
        <f t="shared" si="139"/>
        <v>0</v>
      </c>
      <c r="I311" s="113">
        <f t="shared" si="139"/>
        <v>0</v>
      </c>
      <c r="J311" s="56">
        <f t="shared" si="139"/>
        <v>3274713.25</v>
      </c>
      <c r="K311" s="56">
        <f t="shared" si="139"/>
        <v>3274713.25</v>
      </c>
    </row>
    <row r="312" spans="1:11" ht="22.5">
      <c r="A312" s="58" t="s">
        <v>218</v>
      </c>
      <c r="B312" s="52"/>
      <c r="C312" s="55" t="s">
        <v>570</v>
      </c>
      <c r="D312" s="113">
        <f>D313</f>
        <v>3274713.25</v>
      </c>
      <c r="E312" s="56">
        <f t="shared" si="139"/>
        <v>3274713.25</v>
      </c>
      <c r="F312" s="56">
        <f t="shared" si="139"/>
        <v>0</v>
      </c>
      <c r="G312" s="56">
        <f t="shared" si="139"/>
        <v>0</v>
      </c>
      <c r="H312" s="56">
        <f t="shared" si="139"/>
        <v>0</v>
      </c>
      <c r="I312" s="113">
        <f t="shared" si="139"/>
        <v>0</v>
      </c>
      <c r="J312" s="56">
        <f t="shared" si="139"/>
        <v>3274713.25</v>
      </c>
      <c r="K312" s="56">
        <f t="shared" si="139"/>
        <v>3274713.25</v>
      </c>
    </row>
    <row r="313" spans="1:11" ht="12.75">
      <c r="A313" s="58" t="s">
        <v>177</v>
      </c>
      <c r="B313" s="52"/>
      <c r="C313" s="55" t="s">
        <v>571</v>
      </c>
      <c r="D313" s="113">
        <f>E313</f>
        <v>3274713.25</v>
      </c>
      <c r="E313" s="56">
        <v>3274713.25</v>
      </c>
      <c r="F313" s="56">
        <v>0</v>
      </c>
      <c r="G313" s="56">
        <v>0</v>
      </c>
      <c r="H313" s="56">
        <v>0</v>
      </c>
      <c r="I313" s="113">
        <f>F313</f>
        <v>0</v>
      </c>
      <c r="J313" s="56">
        <f>D313-I313</f>
        <v>3274713.25</v>
      </c>
      <c r="K313" s="56">
        <f>E313-I313</f>
        <v>3274713.25</v>
      </c>
    </row>
    <row r="314" spans="1:11" ht="4.5" customHeight="1">
      <c r="A314" s="58"/>
      <c r="B314" s="52"/>
      <c r="C314" s="39"/>
      <c r="D314" s="46"/>
      <c r="E314" s="40"/>
      <c r="F314" s="40"/>
      <c r="G314" s="40"/>
      <c r="H314" s="40"/>
      <c r="I314" s="46"/>
      <c r="J314" s="40"/>
      <c r="K314" s="40"/>
    </row>
    <row r="315" spans="1:11" ht="24" customHeight="1">
      <c r="A315" s="127" t="s">
        <v>113</v>
      </c>
      <c r="B315" s="52"/>
      <c r="C315" s="39" t="s">
        <v>508</v>
      </c>
      <c r="D315" s="46">
        <f aca="true" t="shared" si="140" ref="D315:K316">D316</f>
        <v>30000</v>
      </c>
      <c r="E315" s="40">
        <f t="shared" si="140"/>
        <v>30000</v>
      </c>
      <c r="F315" s="40">
        <f t="shared" si="140"/>
        <v>0</v>
      </c>
      <c r="G315" s="40">
        <f t="shared" si="140"/>
        <v>0</v>
      </c>
      <c r="H315" s="40">
        <f t="shared" si="140"/>
        <v>0</v>
      </c>
      <c r="I315" s="46">
        <f t="shared" si="140"/>
        <v>0</v>
      </c>
      <c r="J315" s="40">
        <f>D315-I315</f>
        <v>30000</v>
      </c>
      <c r="K315" s="40">
        <f>E315-I315</f>
        <v>30000</v>
      </c>
    </row>
    <row r="316" spans="1:11" ht="22.5" customHeight="1">
      <c r="A316" s="58" t="s">
        <v>218</v>
      </c>
      <c r="B316" s="52"/>
      <c r="C316" s="39" t="s">
        <v>506</v>
      </c>
      <c r="D316" s="46">
        <f>D317</f>
        <v>30000</v>
      </c>
      <c r="E316" s="40">
        <f t="shared" si="140"/>
        <v>30000</v>
      </c>
      <c r="F316" s="40">
        <f t="shared" si="140"/>
        <v>0</v>
      </c>
      <c r="G316" s="40">
        <f t="shared" si="140"/>
        <v>0</v>
      </c>
      <c r="H316" s="40">
        <f t="shared" si="140"/>
        <v>0</v>
      </c>
      <c r="I316" s="46">
        <f t="shared" si="140"/>
        <v>0</v>
      </c>
      <c r="J316" s="40">
        <f t="shared" si="140"/>
        <v>30000</v>
      </c>
      <c r="K316" s="40">
        <f t="shared" si="140"/>
        <v>30000</v>
      </c>
    </row>
    <row r="317" spans="1:11" ht="19.5" customHeight="1">
      <c r="A317" s="58" t="s">
        <v>177</v>
      </c>
      <c r="B317" s="52"/>
      <c r="C317" s="39" t="s">
        <v>507</v>
      </c>
      <c r="D317" s="46">
        <f>E317</f>
        <v>30000</v>
      </c>
      <c r="E317" s="40">
        <v>30000</v>
      </c>
      <c r="F317" s="40">
        <v>0</v>
      </c>
      <c r="G317" s="40">
        <v>0</v>
      </c>
      <c r="H317" s="40">
        <v>0</v>
      </c>
      <c r="I317" s="46">
        <f>F317</f>
        <v>0</v>
      </c>
      <c r="J317" s="40">
        <f>D317-I317</f>
        <v>30000</v>
      </c>
      <c r="K317" s="40">
        <f>E317-I317</f>
        <v>30000</v>
      </c>
    </row>
    <row r="318" spans="1:11" ht="4.5" customHeight="1">
      <c r="A318" s="58"/>
      <c r="B318" s="52"/>
      <c r="C318" s="39"/>
      <c r="D318" s="46"/>
      <c r="E318" s="40"/>
      <c r="F318" s="40"/>
      <c r="G318" s="40"/>
      <c r="H318" s="40"/>
      <c r="I318" s="46"/>
      <c r="J318" s="40"/>
      <c r="K318" s="40"/>
    </row>
    <row r="319" spans="1:11" ht="41.25" customHeight="1">
      <c r="A319" s="127" t="s">
        <v>108</v>
      </c>
      <c r="B319" s="128"/>
      <c r="C319" s="39" t="s">
        <v>503</v>
      </c>
      <c r="D319" s="113">
        <f aca="true" t="shared" si="141" ref="D319:K320">D320</f>
        <v>220000</v>
      </c>
      <c r="E319" s="56">
        <f t="shared" si="141"/>
        <v>220000</v>
      </c>
      <c r="F319" s="56">
        <f t="shared" si="141"/>
        <v>0</v>
      </c>
      <c r="G319" s="56">
        <f t="shared" si="141"/>
        <v>0</v>
      </c>
      <c r="H319" s="56">
        <f t="shared" si="141"/>
        <v>0</v>
      </c>
      <c r="I319" s="113">
        <f t="shared" si="141"/>
        <v>0</v>
      </c>
      <c r="J319" s="56">
        <f>J320</f>
        <v>220000</v>
      </c>
      <c r="K319" s="56">
        <f>K320</f>
        <v>220000</v>
      </c>
    </row>
    <row r="320" spans="1:11" ht="24.75" customHeight="1">
      <c r="A320" s="58" t="s">
        <v>218</v>
      </c>
      <c r="B320" s="52"/>
      <c r="C320" s="39" t="s">
        <v>502</v>
      </c>
      <c r="D320" s="113">
        <f>D321</f>
        <v>220000</v>
      </c>
      <c r="E320" s="56">
        <f t="shared" si="141"/>
        <v>220000</v>
      </c>
      <c r="F320" s="56">
        <f t="shared" si="141"/>
        <v>0</v>
      </c>
      <c r="G320" s="56">
        <f t="shared" si="141"/>
        <v>0</v>
      </c>
      <c r="H320" s="56">
        <f t="shared" si="141"/>
        <v>0</v>
      </c>
      <c r="I320" s="113">
        <f t="shared" si="141"/>
        <v>0</v>
      </c>
      <c r="J320" s="56">
        <f t="shared" si="141"/>
        <v>220000</v>
      </c>
      <c r="K320" s="56">
        <f t="shared" si="141"/>
        <v>220000</v>
      </c>
    </row>
    <row r="321" spans="1:11" ht="13.5" customHeight="1">
      <c r="A321" s="58" t="s">
        <v>505</v>
      </c>
      <c r="B321" s="52"/>
      <c r="C321" s="39" t="s">
        <v>504</v>
      </c>
      <c r="D321" s="113">
        <f>E321</f>
        <v>220000</v>
      </c>
      <c r="E321" s="56">
        <v>220000</v>
      </c>
      <c r="F321" s="56">
        <v>0</v>
      </c>
      <c r="G321" s="56">
        <v>0</v>
      </c>
      <c r="H321" s="56">
        <v>0</v>
      </c>
      <c r="I321" s="113">
        <f>F321</f>
        <v>0</v>
      </c>
      <c r="J321" s="56">
        <f>D321-I321</f>
        <v>220000</v>
      </c>
      <c r="K321" s="56">
        <f>E321-I321</f>
        <v>220000</v>
      </c>
    </row>
    <row r="322" spans="1:11" ht="4.5" customHeight="1">
      <c r="A322" s="58"/>
      <c r="B322" s="52"/>
      <c r="C322" s="39"/>
      <c r="D322" s="46"/>
      <c r="E322" s="40"/>
      <c r="F322" s="40"/>
      <c r="G322" s="40"/>
      <c r="H322" s="40"/>
      <c r="I322" s="46"/>
      <c r="J322" s="40"/>
      <c r="K322" s="40"/>
    </row>
    <row r="323" spans="1:11" ht="0.75" customHeight="1">
      <c r="A323" s="127" t="s">
        <v>289</v>
      </c>
      <c r="B323" s="128"/>
      <c r="C323" s="39" t="s">
        <v>290</v>
      </c>
      <c r="D323" s="46">
        <f aca="true" t="shared" si="142" ref="D323:K324">D324</f>
        <v>0</v>
      </c>
      <c r="E323" s="40">
        <f t="shared" si="142"/>
        <v>0</v>
      </c>
      <c r="F323" s="40">
        <f t="shared" si="142"/>
        <v>0</v>
      </c>
      <c r="G323" s="40">
        <f t="shared" si="142"/>
        <v>0</v>
      </c>
      <c r="H323" s="40">
        <f t="shared" si="142"/>
        <v>0</v>
      </c>
      <c r="I323" s="46">
        <f t="shared" si="142"/>
        <v>0</v>
      </c>
      <c r="J323" s="40">
        <f>J324</f>
        <v>0</v>
      </c>
      <c r="K323" s="40">
        <f>K324</f>
        <v>0</v>
      </c>
    </row>
    <row r="324" spans="1:11" ht="22.5" customHeight="1" hidden="1">
      <c r="A324" s="58" t="s">
        <v>218</v>
      </c>
      <c r="B324" s="52"/>
      <c r="C324" s="39" t="s">
        <v>291</v>
      </c>
      <c r="D324" s="46">
        <f>D325</f>
        <v>0</v>
      </c>
      <c r="E324" s="40">
        <f t="shared" si="142"/>
        <v>0</v>
      </c>
      <c r="F324" s="40">
        <f t="shared" si="142"/>
        <v>0</v>
      </c>
      <c r="G324" s="40">
        <f t="shared" si="142"/>
        <v>0</v>
      </c>
      <c r="H324" s="40">
        <f t="shared" si="142"/>
        <v>0</v>
      </c>
      <c r="I324" s="46">
        <f t="shared" si="142"/>
        <v>0</v>
      </c>
      <c r="J324" s="40">
        <f t="shared" si="142"/>
        <v>0</v>
      </c>
      <c r="K324" s="40">
        <f t="shared" si="142"/>
        <v>0</v>
      </c>
    </row>
    <row r="325" spans="1:11" ht="13.5" customHeight="1" hidden="1">
      <c r="A325" s="58" t="s">
        <v>177</v>
      </c>
      <c r="B325" s="52"/>
      <c r="C325" s="39" t="s">
        <v>292</v>
      </c>
      <c r="D325" s="46">
        <f>E325</f>
        <v>0</v>
      </c>
      <c r="E325" s="40">
        <v>0</v>
      </c>
      <c r="F325" s="40">
        <v>0</v>
      </c>
      <c r="G325" s="40">
        <v>0</v>
      </c>
      <c r="H325" s="40">
        <v>0</v>
      </c>
      <c r="I325" s="46">
        <f>F325</f>
        <v>0</v>
      </c>
      <c r="J325" s="40">
        <f>D325-I325</f>
        <v>0</v>
      </c>
      <c r="K325" s="40">
        <f>E325-I325</f>
        <v>0</v>
      </c>
    </row>
    <row r="326" spans="1:11" ht="0.75" customHeight="1" hidden="1">
      <c r="A326" s="58"/>
      <c r="B326" s="52"/>
      <c r="C326" s="39"/>
      <c r="D326" s="46"/>
      <c r="E326" s="40"/>
      <c r="F326" s="40"/>
      <c r="G326" s="40"/>
      <c r="H326" s="40"/>
      <c r="I326" s="46"/>
      <c r="J326" s="40"/>
      <c r="K326" s="40"/>
    </row>
    <row r="327" spans="1:12" ht="20.25" customHeight="1">
      <c r="A327" s="126" t="s">
        <v>240</v>
      </c>
      <c r="B327" s="128"/>
      <c r="C327" s="123" t="s">
        <v>132</v>
      </c>
      <c r="D327" s="46">
        <f>D328+D332+D335</f>
        <v>6161040</v>
      </c>
      <c r="E327" s="46">
        <f>E328+E332+E335</f>
        <v>6161040</v>
      </c>
      <c r="F327" s="46">
        <f aca="true" t="shared" si="143" ref="F327:K327">F328+F332+F335</f>
        <v>143032</v>
      </c>
      <c r="G327" s="46">
        <f>G328+G332+G335</f>
        <v>0</v>
      </c>
      <c r="H327" s="46">
        <f>H328+H332+H335</f>
        <v>0</v>
      </c>
      <c r="I327" s="46">
        <f>I328+I332+I335</f>
        <v>143032</v>
      </c>
      <c r="J327" s="46">
        <f t="shared" si="143"/>
        <v>6018008</v>
      </c>
      <c r="K327" s="46">
        <f t="shared" si="143"/>
        <v>6018008</v>
      </c>
      <c r="L327" s="178"/>
    </row>
    <row r="328" spans="1:11" ht="22.5" customHeight="1">
      <c r="A328" s="127" t="s">
        <v>201</v>
      </c>
      <c r="B328" s="52"/>
      <c r="C328" s="39" t="s">
        <v>139</v>
      </c>
      <c r="D328" s="46">
        <f>D329+D330+D331</f>
        <v>5359951</v>
      </c>
      <c r="E328" s="46">
        <f>E329+E330+E331</f>
        <v>5359951</v>
      </c>
      <c r="F328" s="46">
        <f aca="true" t="shared" si="144" ref="F328:K328">F329+F330+F331</f>
        <v>136682</v>
      </c>
      <c r="G328" s="46">
        <f t="shared" si="144"/>
        <v>0</v>
      </c>
      <c r="H328" s="46">
        <f t="shared" si="144"/>
        <v>0</v>
      </c>
      <c r="I328" s="46">
        <f t="shared" si="144"/>
        <v>136682</v>
      </c>
      <c r="J328" s="46">
        <f t="shared" si="144"/>
        <v>5223269</v>
      </c>
      <c r="K328" s="46">
        <f t="shared" si="144"/>
        <v>5223269</v>
      </c>
    </row>
    <row r="329" spans="1:11" ht="23.25" customHeight="1">
      <c r="A329" s="58" t="s">
        <v>170</v>
      </c>
      <c r="B329" s="52"/>
      <c r="C329" s="39" t="s">
        <v>140</v>
      </c>
      <c r="D329" s="46">
        <f>E329</f>
        <v>4109026</v>
      </c>
      <c r="E329" s="40">
        <f>E350+E364</f>
        <v>4109026</v>
      </c>
      <c r="F329" s="40">
        <f aca="true" t="shared" si="145" ref="F329:K329">F350+F364</f>
        <v>132466.8</v>
      </c>
      <c r="G329" s="40">
        <f t="shared" si="145"/>
        <v>0</v>
      </c>
      <c r="H329" s="40">
        <f t="shared" si="145"/>
        <v>0</v>
      </c>
      <c r="I329" s="46">
        <f t="shared" si="145"/>
        <v>132466.8</v>
      </c>
      <c r="J329" s="40">
        <f t="shared" si="145"/>
        <v>3976559.2</v>
      </c>
      <c r="K329" s="40">
        <f t="shared" si="145"/>
        <v>3976559.2</v>
      </c>
    </row>
    <row r="330" spans="1:11" ht="33.75" customHeight="1">
      <c r="A330" s="58" t="s">
        <v>253</v>
      </c>
      <c r="B330" s="52"/>
      <c r="C330" s="39" t="s">
        <v>252</v>
      </c>
      <c r="D330" s="46">
        <f>E330</f>
        <v>10000</v>
      </c>
      <c r="E330" s="40">
        <f>E351</f>
        <v>10000</v>
      </c>
      <c r="F330" s="40">
        <f aca="true" t="shared" si="146" ref="F330:K330">F351</f>
        <v>0</v>
      </c>
      <c r="G330" s="40">
        <f>G351</f>
        <v>0</v>
      </c>
      <c r="H330" s="40">
        <f>H351</f>
        <v>0</v>
      </c>
      <c r="I330" s="46">
        <f>I351</f>
        <v>0</v>
      </c>
      <c r="J330" s="40">
        <f t="shared" si="146"/>
        <v>10000</v>
      </c>
      <c r="K330" s="40">
        <f t="shared" si="146"/>
        <v>10000</v>
      </c>
    </row>
    <row r="331" spans="1:11" ht="44.25" customHeight="1">
      <c r="A331" s="58" t="s">
        <v>196</v>
      </c>
      <c r="B331" s="52"/>
      <c r="C331" s="39" t="s">
        <v>138</v>
      </c>
      <c r="D331" s="46">
        <f>E331</f>
        <v>1240925</v>
      </c>
      <c r="E331" s="40">
        <f>E352+E365</f>
        <v>1240925</v>
      </c>
      <c r="F331" s="40">
        <f aca="true" t="shared" si="147" ref="F331:K331">F352+F365</f>
        <v>4215.2</v>
      </c>
      <c r="G331" s="40">
        <f t="shared" si="147"/>
        <v>0</v>
      </c>
      <c r="H331" s="40">
        <f t="shared" si="147"/>
        <v>0</v>
      </c>
      <c r="I331" s="46">
        <f t="shared" si="147"/>
        <v>4215.2</v>
      </c>
      <c r="J331" s="40">
        <f t="shared" si="147"/>
        <v>1236709.8</v>
      </c>
      <c r="K331" s="40">
        <f t="shared" si="147"/>
        <v>1236709.8</v>
      </c>
    </row>
    <row r="332" spans="1:11" ht="33" customHeight="1">
      <c r="A332" s="127" t="s">
        <v>200</v>
      </c>
      <c r="B332" s="52"/>
      <c r="C332" s="39" t="s">
        <v>141</v>
      </c>
      <c r="D332" s="46">
        <f>E332</f>
        <v>792319</v>
      </c>
      <c r="E332" s="46">
        <f>E333+E334</f>
        <v>792319</v>
      </c>
      <c r="F332" s="46">
        <f aca="true" t="shared" si="148" ref="F332:K332">F333+F334</f>
        <v>6350</v>
      </c>
      <c r="G332" s="46">
        <f t="shared" si="148"/>
        <v>0</v>
      </c>
      <c r="H332" s="46">
        <f t="shared" si="148"/>
        <v>0</v>
      </c>
      <c r="I332" s="46">
        <f t="shared" si="148"/>
        <v>6350</v>
      </c>
      <c r="J332" s="46">
        <f t="shared" si="148"/>
        <v>785969</v>
      </c>
      <c r="K332" s="46">
        <f t="shared" si="148"/>
        <v>785969</v>
      </c>
    </row>
    <row r="333" spans="1:11" ht="22.5" customHeight="1">
      <c r="A333" s="58" t="s">
        <v>180</v>
      </c>
      <c r="B333" s="52"/>
      <c r="C333" s="39" t="s">
        <v>133</v>
      </c>
      <c r="D333" s="46">
        <f>E333</f>
        <v>500308</v>
      </c>
      <c r="E333" s="40">
        <f>E355+E368+E341+E345</f>
        <v>500308</v>
      </c>
      <c r="F333" s="40">
        <f aca="true" t="shared" si="149" ref="F333:K333">F355+F368+F341+F345</f>
        <v>5450</v>
      </c>
      <c r="G333" s="40">
        <f t="shared" si="149"/>
        <v>0</v>
      </c>
      <c r="H333" s="40">
        <f t="shared" si="149"/>
        <v>0</v>
      </c>
      <c r="I333" s="46">
        <f t="shared" si="149"/>
        <v>5450</v>
      </c>
      <c r="J333" s="40">
        <f t="shared" si="149"/>
        <v>494858</v>
      </c>
      <c r="K333" s="40">
        <f t="shared" si="149"/>
        <v>494858</v>
      </c>
    </row>
    <row r="334" spans="1:11" ht="24" customHeight="1">
      <c r="A334" s="58" t="s">
        <v>197</v>
      </c>
      <c r="B334" s="52"/>
      <c r="C334" s="39" t="s">
        <v>136</v>
      </c>
      <c r="D334" s="46">
        <f aca="true" t="shared" si="150" ref="D334:K334">D356</f>
        <v>292011</v>
      </c>
      <c r="E334" s="40">
        <f t="shared" si="150"/>
        <v>292011</v>
      </c>
      <c r="F334" s="40">
        <f t="shared" si="150"/>
        <v>900</v>
      </c>
      <c r="G334" s="40">
        <f t="shared" si="150"/>
        <v>0</v>
      </c>
      <c r="H334" s="40">
        <f t="shared" si="150"/>
        <v>0</v>
      </c>
      <c r="I334" s="46">
        <f t="shared" si="150"/>
        <v>900</v>
      </c>
      <c r="J334" s="40">
        <f t="shared" si="150"/>
        <v>291111</v>
      </c>
      <c r="K334" s="40">
        <f t="shared" si="150"/>
        <v>291111</v>
      </c>
    </row>
    <row r="335" spans="1:11" ht="15.75" customHeight="1">
      <c r="A335" s="137" t="s">
        <v>309</v>
      </c>
      <c r="B335" s="52"/>
      <c r="C335" s="39" t="s">
        <v>137</v>
      </c>
      <c r="D335" s="46">
        <f>D336+D337</f>
        <v>8770</v>
      </c>
      <c r="E335" s="46">
        <f>E336+E337</f>
        <v>8770</v>
      </c>
      <c r="F335" s="46">
        <f aca="true" t="shared" si="151" ref="F335:K335">F336+F337</f>
        <v>0</v>
      </c>
      <c r="G335" s="46">
        <f>G336+G337</f>
        <v>0</v>
      </c>
      <c r="H335" s="46">
        <f>H336+H337</f>
        <v>0</v>
      </c>
      <c r="I335" s="46">
        <f>I336+I337</f>
        <v>0</v>
      </c>
      <c r="J335" s="46">
        <f t="shared" si="151"/>
        <v>8770</v>
      </c>
      <c r="K335" s="46">
        <f t="shared" si="151"/>
        <v>8770</v>
      </c>
    </row>
    <row r="336" spans="1:11" ht="21.75" customHeight="1" hidden="1">
      <c r="A336" s="58" t="s">
        <v>198</v>
      </c>
      <c r="B336" s="52"/>
      <c r="C336" s="39" t="s">
        <v>134</v>
      </c>
      <c r="D336" s="46">
        <f>D359</f>
        <v>0</v>
      </c>
      <c r="E336" s="40">
        <f>E359</f>
        <v>0</v>
      </c>
      <c r="F336" s="40">
        <f aca="true" t="shared" si="152" ref="F336:K337">F359</f>
        <v>0</v>
      </c>
      <c r="G336" s="40">
        <f t="shared" si="152"/>
        <v>0</v>
      </c>
      <c r="H336" s="40">
        <f t="shared" si="152"/>
        <v>0</v>
      </c>
      <c r="I336" s="46">
        <f t="shared" si="152"/>
        <v>0</v>
      </c>
      <c r="J336" s="40">
        <f t="shared" si="152"/>
        <v>0</v>
      </c>
      <c r="K336" s="40">
        <f t="shared" si="152"/>
        <v>0</v>
      </c>
    </row>
    <row r="337" spans="1:11" ht="15" customHeight="1">
      <c r="A337" s="58" t="s">
        <v>199</v>
      </c>
      <c r="B337" s="52"/>
      <c r="C337" s="39" t="s">
        <v>135</v>
      </c>
      <c r="D337" s="46">
        <f>D360</f>
        <v>8770</v>
      </c>
      <c r="E337" s="40">
        <f>E360</f>
        <v>8770</v>
      </c>
      <c r="F337" s="40">
        <f t="shared" si="152"/>
        <v>0</v>
      </c>
      <c r="G337" s="40">
        <f t="shared" si="152"/>
        <v>0</v>
      </c>
      <c r="H337" s="40">
        <f t="shared" si="152"/>
        <v>0</v>
      </c>
      <c r="I337" s="46">
        <f t="shared" si="152"/>
        <v>0</v>
      </c>
      <c r="J337" s="40">
        <f t="shared" si="152"/>
        <v>8770</v>
      </c>
      <c r="K337" s="40">
        <f t="shared" si="152"/>
        <v>8770</v>
      </c>
    </row>
    <row r="338" spans="1:11" ht="13.5" customHeight="1">
      <c r="A338" s="58"/>
      <c r="B338" s="52"/>
      <c r="C338" s="39"/>
      <c r="D338" s="46"/>
      <c r="E338" s="40"/>
      <c r="F338" s="40"/>
      <c r="G338" s="40"/>
      <c r="H338" s="40"/>
      <c r="I338" s="46"/>
      <c r="J338" s="40"/>
      <c r="K338" s="40"/>
    </row>
    <row r="339" spans="1:11" ht="34.5" customHeight="1" hidden="1">
      <c r="A339" s="119" t="s">
        <v>279</v>
      </c>
      <c r="B339" s="51"/>
      <c r="C339" s="39" t="s">
        <v>282</v>
      </c>
      <c r="D339" s="46">
        <f>D340</f>
        <v>0</v>
      </c>
      <c r="E339" s="40">
        <f aca="true" t="shared" si="153" ref="E339:K339">E340+E342</f>
        <v>0</v>
      </c>
      <c r="F339" s="40">
        <f t="shared" si="153"/>
        <v>0</v>
      </c>
      <c r="G339" s="40">
        <f t="shared" si="153"/>
        <v>0</v>
      </c>
      <c r="H339" s="40">
        <f t="shared" si="153"/>
        <v>0</v>
      </c>
      <c r="I339" s="46">
        <f t="shared" si="153"/>
        <v>0</v>
      </c>
      <c r="J339" s="40">
        <f t="shared" si="153"/>
        <v>0</v>
      </c>
      <c r="K339" s="40">
        <f t="shared" si="153"/>
        <v>0</v>
      </c>
    </row>
    <row r="340" spans="1:11" ht="23.25" customHeight="1" hidden="1">
      <c r="A340" s="57" t="s">
        <v>231</v>
      </c>
      <c r="B340" s="52"/>
      <c r="C340" s="39" t="s">
        <v>281</v>
      </c>
      <c r="D340" s="46">
        <f>E340</f>
        <v>0</v>
      </c>
      <c r="E340" s="40">
        <f aca="true" t="shared" si="154" ref="E340:K340">E341</f>
        <v>0</v>
      </c>
      <c r="F340" s="40">
        <f t="shared" si="154"/>
        <v>0</v>
      </c>
      <c r="G340" s="40">
        <f t="shared" si="154"/>
        <v>0</v>
      </c>
      <c r="H340" s="40">
        <f t="shared" si="154"/>
        <v>0</v>
      </c>
      <c r="I340" s="46">
        <f t="shared" si="154"/>
        <v>0</v>
      </c>
      <c r="J340" s="40">
        <f t="shared" si="154"/>
        <v>0</v>
      </c>
      <c r="K340" s="40">
        <f t="shared" si="154"/>
        <v>0</v>
      </c>
    </row>
    <row r="341" spans="1:11" ht="23.25" customHeight="1" hidden="1">
      <c r="A341" s="58" t="s">
        <v>231</v>
      </c>
      <c r="B341" s="52"/>
      <c r="C341" s="39" t="s">
        <v>280</v>
      </c>
      <c r="D341" s="46">
        <f>E341</f>
        <v>0</v>
      </c>
      <c r="E341" s="40">
        <v>0</v>
      </c>
      <c r="F341" s="40">
        <v>0</v>
      </c>
      <c r="G341" s="40">
        <v>0</v>
      </c>
      <c r="H341" s="40">
        <v>0</v>
      </c>
      <c r="I341" s="46">
        <f>F341</f>
        <v>0</v>
      </c>
      <c r="J341" s="40">
        <f>D341-I341</f>
        <v>0</v>
      </c>
      <c r="K341" s="40">
        <f>E341-I341</f>
        <v>0</v>
      </c>
    </row>
    <row r="342" spans="1:11" ht="11.25" customHeight="1" hidden="1">
      <c r="A342" s="58"/>
      <c r="B342" s="52"/>
      <c r="C342" s="39"/>
      <c r="D342" s="46"/>
      <c r="E342" s="40"/>
      <c r="F342" s="40"/>
      <c r="G342" s="40"/>
      <c r="H342" s="40"/>
      <c r="I342" s="46"/>
      <c r="J342" s="40"/>
      <c r="K342" s="40"/>
    </row>
    <row r="343" spans="1:11" ht="0.75" customHeight="1">
      <c r="A343" s="127" t="s">
        <v>186</v>
      </c>
      <c r="B343" s="52"/>
      <c r="C343" s="39" t="s">
        <v>256</v>
      </c>
      <c r="D343" s="46">
        <f>D344</f>
        <v>0</v>
      </c>
      <c r="E343" s="40">
        <f aca="true" t="shared" si="155" ref="E343:K344">E344</f>
        <v>0</v>
      </c>
      <c r="F343" s="40">
        <f t="shared" si="155"/>
        <v>0</v>
      </c>
      <c r="G343" s="40">
        <f t="shared" si="155"/>
        <v>0</v>
      </c>
      <c r="H343" s="40">
        <f t="shared" si="155"/>
        <v>0</v>
      </c>
      <c r="I343" s="46">
        <f t="shared" si="155"/>
        <v>0</v>
      </c>
      <c r="J343" s="40">
        <f t="shared" si="155"/>
        <v>0</v>
      </c>
      <c r="K343" s="40">
        <f t="shared" si="155"/>
        <v>0</v>
      </c>
    </row>
    <row r="344" spans="1:11" ht="21" customHeight="1" hidden="1">
      <c r="A344" s="57" t="s">
        <v>231</v>
      </c>
      <c r="B344" s="52"/>
      <c r="C344" s="39" t="s">
        <v>257</v>
      </c>
      <c r="D344" s="46">
        <f>E344</f>
        <v>0</v>
      </c>
      <c r="E344" s="40">
        <f>E345</f>
        <v>0</v>
      </c>
      <c r="F344" s="40">
        <f t="shared" si="155"/>
        <v>0</v>
      </c>
      <c r="G344" s="40">
        <f t="shared" si="155"/>
        <v>0</v>
      </c>
      <c r="H344" s="40">
        <f t="shared" si="155"/>
        <v>0</v>
      </c>
      <c r="I344" s="46">
        <f t="shared" si="155"/>
        <v>0</v>
      </c>
      <c r="J344" s="40">
        <f t="shared" si="155"/>
        <v>0</v>
      </c>
      <c r="K344" s="40">
        <f t="shared" si="155"/>
        <v>0</v>
      </c>
    </row>
    <row r="345" spans="1:11" ht="22.5" customHeight="1" hidden="1">
      <c r="A345" s="58" t="s">
        <v>231</v>
      </c>
      <c r="B345" s="52"/>
      <c r="C345" s="39" t="s">
        <v>258</v>
      </c>
      <c r="D345" s="46">
        <f>E345</f>
        <v>0</v>
      </c>
      <c r="E345" s="40">
        <v>0</v>
      </c>
      <c r="F345" s="40">
        <v>0</v>
      </c>
      <c r="G345" s="40">
        <v>0</v>
      </c>
      <c r="H345" s="40">
        <v>0</v>
      </c>
      <c r="I345" s="46">
        <f>F345</f>
        <v>0</v>
      </c>
      <c r="J345" s="40">
        <f>D345-I345</f>
        <v>0</v>
      </c>
      <c r="K345" s="40">
        <f>E345-I345</f>
        <v>0</v>
      </c>
    </row>
    <row r="346" spans="1:11" ht="22.5" customHeight="1" hidden="1">
      <c r="A346" s="58"/>
      <c r="B346" s="52"/>
      <c r="C346" s="39"/>
      <c r="D346" s="46"/>
      <c r="E346" s="40"/>
      <c r="F346" s="40"/>
      <c r="G346" s="40"/>
      <c r="H346" s="40"/>
      <c r="I346" s="46"/>
      <c r="J346" s="40"/>
      <c r="K346" s="40"/>
    </row>
    <row r="347" spans="1:11" ht="34.5" customHeight="1">
      <c r="A347" s="165" t="s">
        <v>195</v>
      </c>
      <c r="B347" s="52"/>
      <c r="C347" s="125" t="s">
        <v>512</v>
      </c>
      <c r="D347" s="46">
        <f aca="true" t="shared" si="156" ref="D347:K347">D350+D352+D355+D356+D359+D360+D351</f>
        <v>5870134</v>
      </c>
      <c r="E347" s="46">
        <f t="shared" si="156"/>
        <v>5870134</v>
      </c>
      <c r="F347" s="46">
        <f t="shared" si="156"/>
        <v>143032</v>
      </c>
      <c r="G347" s="46">
        <f t="shared" si="156"/>
        <v>0</v>
      </c>
      <c r="H347" s="46">
        <f t="shared" si="156"/>
        <v>0</v>
      </c>
      <c r="I347" s="46">
        <f t="shared" si="156"/>
        <v>143032</v>
      </c>
      <c r="J347" s="46">
        <f t="shared" si="156"/>
        <v>5727102</v>
      </c>
      <c r="K347" s="46">
        <f t="shared" si="156"/>
        <v>5727102</v>
      </c>
    </row>
    <row r="348" spans="1:11" ht="57" customHeight="1">
      <c r="A348" s="58" t="s">
        <v>244</v>
      </c>
      <c r="B348" s="52"/>
      <c r="C348" s="55" t="s">
        <v>513</v>
      </c>
      <c r="D348" s="113">
        <f aca="true" t="shared" si="157" ref="D348:K348">D349</f>
        <v>5078045</v>
      </c>
      <c r="E348" s="113">
        <f t="shared" si="157"/>
        <v>5078045</v>
      </c>
      <c r="F348" s="113">
        <f>F349</f>
        <v>136682</v>
      </c>
      <c r="G348" s="113">
        <f t="shared" si="157"/>
        <v>0</v>
      </c>
      <c r="H348" s="113">
        <f t="shared" si="157"/>
        <v>0</v>
      </c>
      <c r="I348" s="113">
        <f t="shared" si="157"/>
        <v>136682</v>
      </c>
      <c r="J348" s="113">
        <f t="shared" si="157"/>
        <v>4941363</v>
      </c>
      <c r="K348" s="113">
        <f t="shared" si="157"/>
        <v>4941363</v>
      </c>
    </row>
    <row r="349" spans="1:11" ht="22.5" customHeight="1">
      <c r="A349" s="58" t="s">
        <v>201</v>
      </c>
      <c r="B349" s="52"/>
      <c r="C349" s="55" t="s">
        <v>514</v>
      </c>
      <c r="D349" s="113">
        <f aca="true" t="shared" si="158" ref="D349:K349">D350+D351+D352</f>
        <v>5078045</v>
      </c>
      <c r="E349" s="113">
        <f>E350+E351+E352</f>
        <v>5078045</v>
      </c>
      <c r="F349" s="113">
        <f t="shared" si="158"/>
        <v>136682</v>
      </c>
      <c r="G349" s="113">
        <f t="shared" si="158"/>
        <v>0</v>
      </c>
      <c r="H349" s="113">
        <f t="shared" si="158"/>
        <v>0</v>
      </c>
      <c r="I349" s="113">
        <f t="shared" si="158"/>
        <v>136682</v>
      </c>
      <c r="J349" s="113">
        <f t="shared" si="158"/>
        <v>4941363</v>
      </c>
      <c r="K349" s="113">
        <f t="shared" si="158"/>
        <v>4941363</v>
      </c>
    </row>
    <row r="350" spans="1:11" ht="23.25" customHeight="1">
      <c r="A350" s="58" t="s">
        <v>170</v>
      </c>
      <c r="B350" s="52"/>
      <c r="C350" s="55" t="s">
        <v>515</v>
      </c>
      <c r="D350" s="113">
        <f>E350</f>
        <v>3892508</v>
      </c>
      <c r="E350" s="56">
        <v>3892508</v>
      </c>
      <c r="F350" s="56">
        <v>132466.8</v>
      </c>
      <c r="G350" s="56">
        <v>0</v>
      </c>
      <c r="H350" s="56">
        <v>0</v>
      </c>
      <c r="I350" s="113">
        <f>F350</f>
        <v>132466.8</v>
      </c>
      <c r="J350" s="56">
        <f>D350-I350</f>
        <v>3760041.2</v>
      </c>
      <c r="K350" s="56">
        <f>E350-I350</f>
        <v>3760041.2</v>
      </c>
    </row>
    <row r="351" spans="1:11" ht="33" customHeight="1">
      <c r="A351" s="58" t="s">
        <v>253</v>
      </c>
      <c r="B351" s="52"/>
      <c r="C351" s="55" t="s">
        <v>516</v>
      </c>
      <c r="D351" s="113">
        <f>E351</f>
        <v>10000</v>
      </c>
      <c r="E351" s="56">
        <v>10000</v>
      </c>
      <c r="F351" s="56">
        <v>0</v>
      </c>
      <c r="G351" s="56">
        <v>0</v>
      </c>
      <c r="H351" s="56">
        <v>0</v>
      </c>
      <c r="I351" s="113">
        <f>F351</f>
        <v>0</v>
      </c>
      <c r="J351" s="56">
        <f>D351-I351</f>
        <v>10000</v>
      </c>
      <c r="K351" s="56">
        <f>E351-I351</f>
        <v>10000</v>
      </c>
    </row>
    <row r="352" spans="1:11" ht="21.75" customHeight="1">
      <c r="A352" s="58" t="s">
        <v>196</v>
      </c>
      <c r="B352" s="52"/>
      <c r="C352" s="55" t="s">
        <v>517</v>
      </c>
      <c r="D352" s="113">
        <f>E352</f>
        <v>1175537</v>
      </c>
      <c r="E352" s="56">
        <v>1175537</v>
      </c>
      <c r="F352" s="56">
        <v>4215.2</v>
      </c>
      <c r="G352" s="56">
        <v>0</v>
      </c>
      <c r="H352" s="56">
        <v>0</v>
      </c>
      <c r="I352" s="113">
        <f>F352</f>
        <v>4215.2</v>
      </c>
      <c r="J352" s="56">
        <f>D352-I352</f>
        <v>1171321.8</v>
      </c>
      <c r="K352" s="56">
        <f>E352-I352</f>
        <v>1171321.8</v>
      </c>
    </row>
    <row r="353" spans="1:11" ht="10.5" customHeight="1">
      <c r="A353" s="58" t="s">
        <v>231</v>
      </c>
      <c r="B353" s="52"/>
      <c r="C353" s="55" t="s">
        <v>518</v>
      </c>
      <c r="D353" s="113">
        <f aca="true" t="shared" si="159" ref="D353:K353">D354</f>
        <v>783319</v>
      </c>
      <c r="E353" s="113">
        <f t="shared" si="159"/>
        <v>783319</v>
      </c>
      <c r="F353" s="113">
        <f t="shared" si="159"/>
        <v>6350</v>
      </c>
      <c r="G353" s="113">
        <f t="shared" si="159"/>
        <v>0</v>
      </c>
      <c r="H353" s="113">
        <f t="shared" si="159"/>
        <v>0</v>
      </c>
      <c r="I353" s="113">
        <f t="shared" si="159"/>
        <v>6350</v>
      </c>
      <c r="J353" s="113">
        <f t="shared" si="159"/>
        <v>776969</v>
      </c>
      <c r="K353" s="113">
        <f t="shared" si="159"/>
        <v>776969</v>
      </c>
    </row>
    <row r="354" spans="1:11" ht="24" customHeight="1">
      <c r="A354" s="58" t="s">
        <v>231</v>
      </c>
      <c r="B354" s="52"/>
      <c r="C354" s="55" t="s">
        <v>519</v>
      </c>
      <c r="D354" s="113">
        <f aca="true" t="shared" si="160" ref="D354:K354">D355+D356</f>
        <v>783319</v>
      </c>
      <c r="E354" s="113">
        <f t="shared" si="160"/>
        <v>783319</v>
      </c>
      <c r="F354" s="113">
        <f t="shared" si="160"/>
        <v>6350</v>
      </c>
      <c r="G354" s="113">
        <f t="shared" si="160"/>
        <v>0</v>
      </c>
      <c r="H354" s="113">
        <f t="shared" si="160"/>
        <v>0</v>
      </c>
      <c r="I354" s="113">
        <f t="shared" si="160"/>
        <v>6350</v>
      </c>
      <c r="J354" s="113">
        <f t="shared" si="160"/>
        <v>776969</v>
      </c>
      <c r="K354" s="113">
        <f t="shared" si="160"/>
        <v>776969</v>
      </c>
    </row>
    <row r="355" spans="1:11" ht="24.75" customHeight="1">
      <c r="A355" s="58" t="s">
        <v>180</v>
      </c>
      <c r="B355" s="52"/>
      <c r="C355" s="55" t="s">
        <v>520</v>
      </c>
      <c r="D355" s="113">
        <f>E355</f>
        <v>491308</v>
      </c>
      <c r="E355" s="56">
        <v>491308</v>
      </c>
      <c r="F355" s="56">
        <v>5450</v>
      </c>
      <c r="G355" s="56">
        <v>0</v>
      </c>
      <c r="H355" s="56">
        <v>0</v>
      </c>
      <c r="I355" s="113">
        <f>F355</f>
        <v>5450</v>
      </c>
      <c r="J355" s="56">
        <f>D355-I355</f>
        <v>485858</v>
      </c>
      <c r="K355" s="56">
        <f>E355-I355</f>
        <v>485858</v>
      </c>
    </row>
    <row r="356" spans="1:11" ht="28.5" customHeight="1">
      <c r="A356" s="58" t="s">
        <v>197</v>
      </c>
      <c r="B356" s="52"/>
      <c r="C356" s="55" t="s">
        <v>521</v>
      </c>
      <c r="D356" s="113">
        <f>E356</f>
        <v>292011</v>
      </c>
      <c r="E356" s="56">
        <v>292011</v>
      </c>
      <c r="F356" s="56">
        <v>900</v>
      </c>
      <c r="G356" s="56">
        <v>0</v>
      </c>
      <c r="H356" s="56">
        <v>0</v>
      </c>
      <c r="I356" s="113">
        <f>F356</f>
        <v>900</v>
      </c>
      <c r="J356" s="56">
        <f>D356-I356</f>
        <v>291111</v>
      </c>
      <c r="K356" s="56">
        <f>E356-I356</f>
        <v>291111</v>
      </c>
    </row>
    <row r="357" spans="1:11" ht="13.5" customHeight="1">
      <c r="A357" s="59" t="s">
        <v>309</v>
      </c>
      <c r="B357" s="52"/>
      <c r="C357" s="55" t="s">
        <v>522</v>
      </c>
      <c r="D357" s="113">
        <f>D358</f>
        <v>8770</v>
      </c>
      <c r="E357" s="113">
        <f aca="true" t="shared" si="161" ref="E357:K357">E358</f>
        <v>8770</v>
      </c>
      <c r="F357" s="113">
        <f t="shared" si="161"/>
        <v>0</v>
      </c>
      <c r="G357" s="113">
        <f t="shared" si="161"/>
        <v>0</v>
      </c>
      <c r="H357" s="113">
        <f t="shared" si="161"/>
        <v>0</v>
      </c>
      <c r="I357" s="113">
        <f t="shared" si="161"/>
        <v>0</v>
      </c>
      <c r="J357" s="113">
        <f t="shared" si="161"/>
        <v>8770</v>
      </c>
      <c r="K357" s="113">
        <f t="shared" si="161"/>
        <v>8770</v>
      </c>
    </row>
    <row r="358" spans="1:11" ht="12.75" customHeight="1">
      <c r="A358" s="59" t="s">
        <v>232</v>
      </c>
      <c r="B358" s="52"/>
      <c r="C358" s="55" t="s">
        <v>523</v>
      </c>
      <c r="D358" s="113">
        <f>D359+D360</f>
        <v>8770</v>
      </c>
      <c r="E358" s="113">
        <f aca="true" t="shared" si="162" ref="E358:K358">E359+E360</f>
        <v>8770</v>
      </c>
      <c r="F358" s="113">
        <f t="shared" si="162"/>
        <v>0</v>
      </c>
      <c r="G358" s="113">
        <f t="shared" si="162"/>
        <v>0</v>
      </c>
      <c r="H358" s="113">
        <f t="shared" si="162"/>
        <v>0</v>
      </c>
      <c r="I358" s="113">
        <f t="shared" si="162"/>
        <v>0</v>
      </c>
      <c r="J358" s="113">
        <f t="shared" si="162"/>
        <v>8770</v>
      </c>
      <c r="K358" s="113">
        <f t="shared" si="162"/>
        <v>8770</v>
      </c>
    </row>
    <row r="359" spans="1:11" ht="22.5" hidden="1">
      <c r="A359" s="58" t="s">
        <v>198</v>
      </c>
      <c r="B359" s="52"/>
      <c r="C359" s="55" t="s">
        <v>130</v>
      </c>
      <c r="D359" s="113">
        <f>E359</f>
        <v>0</v>
      </c>
      <c r="E359" s="56"/>
      <c r="F359" s="56"/>
      <c r="G359" s="56">
        <v>0</v>
      </c>
      <c r="H359" s="56">
        <v>0</v>
      </c>
      <c r="I359" s="113">
        <f>F359</f>
        <v>0</v>
      </c>
      <c r="J359" s="56">
        <f>D359-I359</f>
        <v>0</v>
      </c>
      <c r="K359" s="56">
        <f>E359-I359</f>
        <v>0</v>
      </c>
    </row>
    <row r="360" spans="1:11" ht="12.75">
      <c r="A360" s="58" t="s">
        <v>199</v>
      </c>
      <c r="B360" s="52"/>
      <c r="C360" s="55" t="s">
        <v>524</v>
      </c>
      <c r="D360" s="113">
        <f>E360</f>
        <v>8770</v>
      </c>
      <c r="E360" s="56">
        <v>8770</v>
      </c>
      <c r="F360" s="56">
        <v>0</v>
      </c>
      <c r="G360" s="56">
        <v>0</v>
      </c>
      <c r="H360" s="56">
        <v>0</v>
      </c>
      <c r="I360" s="113">
        <f>F360</f>
        <v>0</v>
      </c>
      <c r="J360" s="56">
        <f>D360-I360</f>
        <v>8770</v>
      </c>
      <c r="K360" s="56">
        <f>E360-I360</f>
        <v>8770</v>
      </c>
    </row>
    <row r="361" spans="1:11" ht="52.5">
      <c r="A361" s="134" t="s">
        <v>251</v>
      </c>
      <c r="B361" s="138"/>
      <c r="C361" s="125" t="s">
        <v>525</v>
      </c>
      <c r="D361" s="113">
        <f aca="true" t="shared" si="163" ref="D361:J361">D362+D366</f>
        <v>290906</v>
      </c>
      <c r="E361" s="113">
        <f t="shared" si="163"/>
        <v>290906</v>
      </c>
      <c r="F361" s="113">
        <f t="shared" si="163"/>
        <v>0</v>
      </c>
      <c r="G361" s="113">
        <f t="shared" si="163"/>
        <v>0</v>
      </c>
      <c r="H361" s="113">
        <f t="shared" si="163"/>
        <v>0</v>
      </c>
      <c r="I361" s="113">
        <f t="shared" si="163"/>
        <v>0</v>
      </c>
      <c r="J361" s="113">
        <f t="shared" si="163"/>
        <v>290906</v>
      </c>
      <c r="K361" s="113">
        <f>K362+K366</f>
        <v>290906</v>
      </c>
    </row>
    <row r="362" spans="1:11" ht="56.25">
      <c r="A362" s="58" t="s">
        <v>244</v>
      </c>
      <c r="B362" s="53"/>
      <c r="C362" s="39" t="s">
        <v>526</v>
      </c>
      <c r="D362" s="46">
        <f>D363</f>
        <v>281906</v>
      </c>
      <c r="E362" s="40">
        <f aca="true" t="shared" si="164" ref="E362:K362">E363</f>
        <v>281906</v>
      </c>
      <c r="F362" s="40">
        <f t="shared" si="164"/>
        <v>0</v>
      </c>
      <c r="G362" s="40">
        <f t="shared" si="164"/>
        <v>0</v>
      </c>
      <c r="H362" s="40">
        <f t="shared" si="164"/>
        <v>0</v>
      </c>
      <c r="I362" s="46">
        <f t="shared" si="164"/>
        <v>0</v>
      </c>
      <c r="J362" s="40">
        <f t="shared" si="164"/>
        <v>281906</v>
      </c>
      <c r="K362" s="40">
        <f t="shared" si="164"/>
        <v>281906</v>
      </c>
    </row>
    <row r="363" spans="1:11" ht="22.5">
      <c r="A363" s="58" t="s">
        <v>201</v>
      </c>
      <c r="B363" s="53"/>
      <c r="C363" s="39" t="s">
        <v>527</v>
      </c>
      <c r="D363" s="46">
        <f aca="true" t="shared" si="165" ref="D363:I363">D364+D365</f>
        <v>281906</v>
      </c>
      <c r="E363" s="40">
        <f t="shared" si="165"/>
        <v>281906</v>
      </c>
      <c r="F363" s="40">
        <f t="shared" si="165"/>
        <v>0</v>
      </c>
      <c r="G363" s="40">
        <f t="shared" si="165"/>
        <v>0</v>
      </c>
      <c r="H363" s="40">
        <f t="shared" si="165"/>
        <v>0</v>
      </c>
      <c r="I363" s="46">
        <f t="shared" si="165"/>
        <v>0</v>
      </c>
      <c r="J363" s="40">
        <f>D363-I363</f>
        <v>281906</v>
      </c>
      <c r="K363" s="40">
        <f>E363-I363</f>
        <v>281906</v>
      </c>
    </row>
    <row r="364" spans="1:11" ht="22.5">
      <c r="A364" s="58" t="s">
        <v>170</v>
      </c>
      <c r="B364" s="53"/>
      <c r="C364" s="39" t="s">
        <v>528</v>
      </c>
      <c r="D364" s="46">
        <f>E364</f>
        <v>216518</v>
      </c>
      <c r="E364" s="40">
        <v>216518</v>
      </c>
      <c r="F364" s="40">
        <v>0</v>
      </c>
      <c r="G364" s="40">
        <v>0</v>
      </c>
      <c r="H364" s="40">
        <v>0</v>
      </c>
      <c r="I364" s="46">
        <f>F364</f>
        <v>0</v>
      </c>
      <c r="J364" s="40">
        <f>D364-I364</f>
        <v>216518</v>
      </c>
      <c r="K364" s="40">
        <f>E364-I364</f>
        <v>216518</v>
      </c>
    </row>
    <row r="365" spans="1:11" ht="47.25" customHeight="1">
      <c r="A365" s="58" t="s">
        <v>196</v>
      </c>
      <c r="B365" s="53"/>
      <c r="C365" s="39" t="s">
        <v>529</v>
      </c>
      <c r="D365" s="46">
        <f>E365</f>
        <v>65388</v>
      </c>
      <c r="E365" s="40">
        <v>65388</v>
      </c>
      <c r="F365" s="40">
        <v>0</v>
      </c>
      <c r="G365" s="40">
        <v>0</v>
      </c>
      <c r="H365" s="40">
        <v>0</v>
      </c>
      <c r="I365" s="46">
        <f>F365</f>
        <v>0</v>
      </c>
      <c r="J365" s="40">
        <f>D365-I365</f>
        <v>65388</v>
      </c>
      <c r="K365" s="40">
        <f>E365-I365</f>
        <v>65388</v>
      </c>
    </row>
    <row r="366" spans="1:11" ht="22.5">
      <c r="A366" s="58" t="s">
        <v>231</v>
      </c>
      <c r="B366" s="53"/>
      <c r="C366" s="39" t="s">
        <v>530</v>
      </c>
      <c r="D366" s="46">
        <f>D367</f>
        <v>9000</v>
      </c>
      <c r="E366" s="40">
        <f aca="true" t="shared" si="166" ref="E366:H367">E367</f>
        <v>9000</v>
      </c>
      <c r="F366" s="40">
        <f t="shared" si="166"/>
        <v>0</v>
      </c>
      <c r="G366" s="40">
        <f t="shared" si="166"/>
        <v>0</v>
      </c>
      <c r="H366" s="40">
        <f t="shared" si="166"/>
        <v>0</v>
      </c>
      <c r="I366" s="46">
        <f>I367</f>
        <v>0</v>
      </c>
      <c r="J366" s="40">
        <f>J367</f>
        <v>9000</v>
      </c>
      <c r="K366" s="40">
        <f>K367</f>
        <v>9000</v>
      </c>
    </row>
    <row r="367" spans="1:11" ht="22.5">
      <c r="A367" s="58" t="s">
        <v>231</v>
      </c>
      <c r="B367" s="53"/>
      <c r="C367" s="39" t="s">
        <v>531</v>
      </c>
      <c r="D367" s="46">
        <f>D368</f>
        <v>9000</v>
      </c>
      <c r="E367" s="40">
        <f>E368</f>
        <v>9000</v>
      </c>
      <c r="F367" s="40">
        <f>F368</f>
        <v>0</v>
      </c>
      <c r="G367" s="40">
        <f t="shared" si="166"/>
        <v>0</v>
      </c>
      <c r="H367" s="40">
        <f t="shared" si="166"/>
        <v>0</v>
      </c>
      <c r="I367" s="46">
        <f>I368</f>
        <v>0</v>
      </c>
      <c r="J367" s="40">
        <f>D367-I367</f>
        <v>9000</v>
      </c>
      <c r="K367" s="40">
        <f>E367-I367</f>
        <v>9000</v>
      </c>
    </row>
    <row r="368" spans="1:11" ht="24.75" customHeight="1">
      <c r="A368" s="58" t="s">
        <v>180</v>
      </c>
      <c r="B368" s="53"/>
      <c r="C368" s="39" t="s">
        <v>532</v>
      </c>
      <c r="D368" s="46">
        <f>E368</f>
        <v>9000</v>
      </c>
      <c r="E368" s="40">
        <v>9000</v>
      </c>
      <c r="F368" s="40">
        <v>0</v>
      </c>
      <c r="G368" s="40">
        <v>0</v>
      </c>
      <c r="H368" s="40">
        <v>0</v>
      </c>
      <c r="I368" s="46">
        <f>F368</f>
        <v>0</v>
      </c>
      <c r="J368" s="40">
        <f>D368-I368</f>
        <v>9000</v>
      </c>
      <c r="K368" s="40">
        <f>E368-I368</f>
        <v>9000</v>
      </c>
    </row>
    <row r="369" spans="1:11" ht="6.75" customHeight="1">
      <c r="A369" s="58"/>
      <c r="B369" s="52"/>
      <c r="C369" s="39"/>
      <c r="D369" s="46"/>
      <c r="E369" s="40"/>
      <c r="F369" s="40"/>
      <c r="G369" s="40"/>
      <c r="H369" s="40"/>
      <c r="I369" s="46"/>
      <c r="J369" s="40"/>
      <c r="K369" s="40"/>
    </row>
    <row r="370" spans="1:11" ht="12.75">
      <c r="A370" s="126" t="s">
        <v>241</v>
      </c>
      <c r="B370" s="136"/>
      <c r="C370" s="123" t="s">
        <v>204</v>
      </c>
      <c r="D370" s="46">
        <f aca="true" t="shared" si="167" ref="D370:K370">D371+D376</f>
        <v>43901094</v>
      </c>
      <c r="E370" s="46">
        <f t="shared" si="167"/>
        <v>43901094</v>
      </c>
      <c r="F370" s="46">
        <f t="shared" si="167"/>
        <v>0</v>
      </c>
      <c r="G370" s="46">
        <f t="shared" si="167"/>
        <v>0</v>
      </c>
      <c r="H370" s="46">
        <f t="shared" si="167"/>
        <v>0</v>
      </c>
      <c r="I370" s="46">
        <f t="shared" si="167"/>
        <v>0</v>
      </c>
      <c r="J370" s="46">
        <f t="shared" si="167"/>
        <v>43901094</v>
      </c>
      <c r="K370" s="46">
        <f t="shared" si="167"/>
        <v>43901094</v>
      </c>
    </row>
    <row r="371" spans="1:11" ht="12.75" customHeight="1">
      <c r="A371" s="127" t="s">
        <v>214</v>
      </c>
      <c r="B371" s="128"/>
      <c r="C371" s="123" t="s">
        <v>208</v>
      </c>
      <c r="D371" s="46">
        <f>D372+D373+D374+D375</f>
        <v>7319224</v>
      </c>
      <c r="E371" s="46">
        <f>E372+E373+E374+E375</f>
        <v>7319224</v>
      </c>
      <c r="F371" s="46">
        <f aca="true" t="shared" si="168" ref="F371:K371">F372+F373+F374+F375</f>
        <v>0</v>
      </c>
      <c r="G371" s="46">
        <f t="shared" si="168"/>
        <v>0</v>
      </c>
      <c r="H371" s="46">
        <f t="shared" si="168"/>
        <v>0</v>
      </c>
      <c r="I371" s="46">
        <f t="shared" si="168"/>
        <v>0</v>
      </c>
      <c r="J371" s="46">
        <f t="shared" si="168"/>
        <v>7319224</v>
      </c>
      <c r="K371" s="46">
        <f t="shared" si="168"/>
        <v>7319224</v>
      </c>
    </row>
    <row r="372" spans="1:11" ht="23.25" customHeight="1">
      <c r="A372" s="127" t="s">
        <v>209</v>
      </c>
      <c r="B372" s="128"/>
      <c r="C372" s="123" t="s">
        <v>215</v>
      </c>
      <c r="D372" s="46">
        <f>D438</f>
        <v>265300</v>
      </c>
      <c r="E372" s="46">
        <f>E438</f>
        <v>265300</v>
      </c>
      <c r="F372" s="46">
        <f aca="true" t="shared" si="169" ref="F372:K372">F438</f>
        <v>0</v>
      </c>
      <c r="G372" s="46">
        <f>G438</f>
        <v>0</v>
      </c>
      <c r="H372" s="46">
        <f>H438</f>
        <v>0</v>
      </c>
      <c r="I372" s="46">
        <f>I438</f>
        <v>0</v>
      </c>
      <c r="J372" s="46">
        <f t="shared" si="169"/>
        <v>265300</v>
      </c>
      <c r="K372" s="46">
        <f t="shared" si="169"/>
        <v>265300</v>
      </c>
    </row>
    <row r="373" spans="1:11" ht="33.75" customHeight="1">
      <c r="A373" s="127" t="s">
        <v>202</v>
      </c>
      <c r="B373" s="128"/>
      <c r="C373" s="123" t="s">
        <v>207</v>
      </c>
      <c r="D373" s="46">
        <f aca="true" t="shared" si="170" ref="D373:K373">D383</f>
        <v>7053924</v>
      </c>
      <c r="E373" s="46">
        <f>E383</f>
        <v>7053924</v>
      </c>
      <c r="F373" s="46">
        <f t="shared" si="170"/>
        <v>0</v>
      </c>
      <c r="G373" s="46">
        <f t="shared" si="170"/>
        <v>0</v>
      </c>
      <c r="H373" s="46">
        <f t="shared" si="170"/>
        <v>0</v>
      </c>
      <c r="I373" s="46">
        <f t="shared" si="170"/>
        <v>0</v>
      </c>
      <c r="J373" s="46">
        <f t="shared" si="170"/>
        <v>7053924</v>
      </c>
      <c r="K373" s="46">
        <f t="shared" si="170"/>
        <v>7053924</v>
      </c>
    </row>
    <row r="374" spans="1:11" ht="31.5" hidden="1">
      <c r="A374" s="127" t="s">
        <v>202</v>
      </c>
      <c r="B374" s="128"/>
      <c r="C374" s="123" t="s">
        <v>374</v>
      </c>
      <c r="D374" s="46">
        <f>D384</f>
        <v>0</v>
      </c>
      <c r="E374" s="46">
        <f aca="true" t="shared" si="171" ref="E374:K375">E384</f>
        <v>0</v>
      </c>
      <c r="F374" s="46">
        <f t="shared" si="171"/>
        <v>0</v>
      </c>
      <c r="G374" s="46">
        <f t="shared" si="171"/>
        <v>0</v>
      </c>
      <c r="H374" s="46">
        <f t="shared" si="171"/>
        <v>0</v>
      </c>
      <c r="I374" s="46">
        <f t="shared" si="171"/>
        <v>0</v>
      </c>
      <c r="J374" s="46">
        <f t="shared" si="171"/>
        <v>0</v>
      </c>
      <c r="K374" s="46">
        <f t="shared" si="171"/>
        <v>0</v>
      </c>
    </row>
    <row r="375" spans="1:11" ht="12.75" hidden="1">
      <c r="A375" s="127" t="s">
        <v>376</v>
      </c>
      <c r="B375" s="128"/>
      <c r="C375" s="123" t="s">
        <v>378</v>
      </c>
      <c r="D375" s="46">
        <f>D385</f>
        <v>0</v>
      </c>
      <c r="E375" s="46">
        <f>E385</f>
        <v>0</v>
      </c>
      <c r="F375" s="46">
        <f t="shared" si="171"/>
        <v>0</v>
      </c>
      <c r="G375" s="46">
        <f t="shared" si="171"/>
        <v>0</v>
      </c>
      <c r="H375" s="46">
        <f t="shared" si="171"/>
        <v>0</v>
      </c>
      <c r="I375" s="46">
        <f t="shared" si="171"/>
        <v>0</v>
      </c>
      <c r="J375" s="46">
        <f t="shared" si="171"/>
        <v>0</v>
      </c>
      <c r="K375" s="46">
        <f t="shared" si="171"/>
        <v>0</v>
      </c>
    </row>
    <row r="376" spans="1:11" ht="21" customHeight="1">
      <c r="A376" s="127" t="s">
        <v>218</v>
      </c>
      <c r="B376" s="139"/>
      <c r="C376" s="123" t="s">
        <v>206</v>
      </c>
      <c r="D376" s="46">
        <f>E376</f>
        <v>36581870</v>
      </c>
      <c r="E376" s="46">
        <f>E377+E379</f>
        <v>36581870</v>
      </c>
      <c r="F376" s="46">
        <f aca="true" t="shared" si="172" ref="F376:K376">F377+F379</f>
        <v>0</v>
      </c>
      <c r="G376" s="46">
        <f t="shared" si="172"/>
        <v>0</v>
      </c>
      <c r="H376" s="46">
        <f t="shared" si="172"/>
        <v>0</v>
      </c>
      <c r="I376" s="46">
        <f t="shared" si="172"/>
        <v>0</v>
      </c>
      <c r="J376" s="46">
        <f t="shared" si="172"/>
        <v>36581870</v>
      </c>
      <c r="K376" s="46">
        <f t="shared" si="172"/>
        <v>36581870</v>
      </c>
    </row>
    <row r="377" spans="1:11" ht="12" customHeight="1">
      <c r="A377" s="127" t="s">
        <v>401</v>
      </c>
      <c r="B377" s="139"/>
      <c r="C377" s="123" t="s">
        <v>560</v>
      </c>
      <c r="D377" s="46">
        <f>D387+D434</f>
        <v>35938999.96</v>
      </c>
      <c r="E377" s="46">
        <f>E387+E434</f>
        <v>35938999.96</v>
      </c>
      <c r="F377" s="46">
        <f aca="true" t="shared" si="173" ref="F377:K377">F387+F434</f>
        <v>0</v>
      </c>
      <c r="G377" s="46">
        <f t="shared" si="173"/>
        <v>0</v>
      </c>
      <c r="H377" s="46">
        <f t="shared" si="173"/>
        <v>0</v>
      </c>
      <c r="I377" s="46">
        <f t="shared" si="173"/>
        <v>0</v>
      </c>
      <c r="J377" s="46">
        <f t="shared" si="173"/>
        <v>35938999.96</v>
      </c>
      <c r="K377" s="46">
        <f t="shared" si="173"/>
        <v>35938999.96</v>
      </c>
    </row>
    <row r="378" spans="1:11" ht="31.5" customHeight="1" hidden="1">
      <c r="A378" s="127" t="s">
        <v>179</v>
      </c>
      <c r="B378" s="139"/>
      <c r="C378" s="123" t="s">
        <v>205</v>
      </c>
      <c r="D378" s="46" t="e">
        <f>#REF!</f>
        <v>#REF!</v>
      </c>
      <c r="E378" s="46" t="e">
        <f>#REF!</f>
        <v>#REF!</v>
      </c>
      <c r="F378" s="46" t="e">
        <f>#REF!</f>
        <v>#REF!</v>
      </c>
      <c r="G378" s="46" t="e">
        <f>#REF!</f>
        <v>#REF!</v>
      </c>
      <c r="H378" s="46" t="e">
        <f>#REF!</f>
        <v>#REF!</v>
      </c>
      <c r="I378" s="46" t="e">
        <f>#REF!</f>
        <v>#REF!</v>
      </c>
      <c r="J378" s="46" t="e">
        <f>#REF!</f>
        <v>#REF!</v>
      </c>
      <c r="K378" s="46" t="e">
        <f>#REF!</f>
        <v>#REF!</v>
      </c>
    </row>
    <row r="379" spans="1:11" ht="31.5">
      <c r="A379" s="127" t="s">
        <v>406</v>
      </c>
      <c r="B379" s="128"/>
      <c r="C379" s="123" t="s">
        <v>559</v>
      </c>
      <c r="D379" s="46">
        <f>E379</f>
        <v>642870.04</v>
      </c>
      <c r="E379" s="46">
        <f>E388</f>
        <v>642870.04</v>
      </c>
      <c r="F379" s="46">
        <f aca="true" t="shared" si="174" ref="F379:K379">F388</f>
        <v>0</v>
      </c>
      <c r="G379" s="46">
        <f t="shared" si="174"/>
        <v>0</v>
      </c>
      <c r="H379" s="46">
        <f t="shared" si="174"/>
        <v>0</v>
      </c>
      <c r="I379" s="46">
        <f t="shared" si="174"/>
        <v>0</v>
      </c>
      <c r="J379" s="46">
        <f t="shared" si="174"/>
        <v>642870.04</v>
      </c>
      <c r="K379" s="46">
        <f t="shared" si="174"/>
        <v>642870.04</v>
      </c>
    </row>
    <row r="380" spans="1:11" ht="9" customHeight="1">
      <c r="A380" s="58"/>
      <c r="B380" s="52"/>
      <c r="C380" s="39"/>
      <c r="D380" s="46"/>
      <c r="E380" s="40"/>
      <c r="F380" s="40"/>
      <c r="G380" s="40"/>
      <c r="H380" s="40"/>
      <c r="I380" s="46"/>
      <c r="J380" s="40"/>
      <c r="K380" s="40"/>
    </row>
    <row r="381" spans="1:11" ht="15" customHeight="1">
      <c r="A381" s="126" t="s">
        <v>242</v>
      </c>
      <c r="B381" s="136"/>
      <c r="C381" s="123" t="s">
        <v>212</v>
      </c>
      <c r="D381" s="46">
        <f aca="true" t="shared" si="175" ref="D381:K381">D382+D386</f>
        <v>40717100</v>
      </c>
      <c r="E381" s="46">
        <f t="shared" si="175"/>
        <v>40717100</v>
      </c>
      <c r="F381" s="46">
        <f t="shared" si="175"/>
        <v>0</v>
      </c>
      <c r="G381" s="46">
        <f t="shared" si="175"/>
        <v>0</v>
      </c>
      <c r="H381" s="46">
        <f t="shared" si="175"/>
        <v>0</v>
      </c>
      <c r="I381" s="46">
        <f t="shared" si="175"/>
        <v>0</v>
      </c>
      <c r="J381" s="46">
        <f t="shared" si="175"/>
        <v>40717100</v>
      </c>
      <c r="K381" s="46">
        <f t="shared" si="175"/>
        <v>40717100</v>
      </c>
    </row>
    <row r="382" spans="1:11" ht="24" customHeight="1">
      <c r="A382" s="127" t="s">
        <v>214</v>
      </c>
      <c r="B382" s="128"/>
      <c r="C382" s="123" t="s">
        <v>213</v>
      </c>
      <c r="D382" s="46">
        <f>D383+D384+D385</f>
        <v>7053924</v>
      </c>
      <c r="E382" s="46">
        <f>E383+E384+E385</f>
        <v>7053924</v>
      </c>
      <c r="F382" s="46">
        <f aca="true" t="shared" si="176" ref="F382:K382">F383+F384+F385</f>
        <v>0</v>
      </c>
      <c r="G382" s="46">
        <f t="shared" si="176"/>
        <v>0</v>
      </c>
      <c r="H382" s="46">
        <f t="shared" si="176"/>
        <v>0</v>
      </c>
      <c r="I382" s="46">
        <f t="shared" si="176"/>
        <v>0</v>
      </c>
      <c r="J382" s="46">
        <f t="shared" si="176"/>
        <v>7053924</v>
      </c>
      <c r="K382" s="46">
        <f t="shared" si="176"/>
        <v>7053924</v>
      </c>
    </row>
    <row r="383" spans="1:11" ht="34.5" customHeight="1">
      <c r="A383" s="127" t="s">
        <v>202</v>
      </c>
      <c r="B383" s="128"/>
      <c r="C383" s="123" t="s">
        <v>211</v>
      </c>
      <c r="D383" s="46">
        <f aca="true" t="shared" si="177" ref="D383:K383">D392+D408+D412</f>
        <v>7053924</v>
      </c>
      <c r="E383" s="46">
        <f>E392+E408+E412</f>
        <v>7053924</v>
      </c>
      <c r="F383" s="46">
        <f t="shared" si="177"/>
        <v>0</v>
      </c>
      <c r="G383" s="46">
        <f t="shared" si="177"/>
        <v>0</v>
      </c>
      <c r="H383" s="46">
        <f t="shared" si="177"/>
        <v>0</v>
      </c>
      <c r="I383" s="46">
        <f t="shared" si="177"/>
        <v>0</v>
      </c>
      <c r="J383" s="46">
        <f t="shared" si="177"/>
        <v>7053924</v>
      </c>
      <c r="K383" s="46">
        <f t="shared" si="177"/>
        <v>7053924</v>
      </c>
    </row>
    <row r="384" spans="1:11" ht="34.5" customHeight="1" hidden="1">
      <c r="A384" s="127" t="s">
        <v>202</v>
      </c>
      <c r="B384" s="128"/>
      <c r="C384" s="123" t="s">
        <v>373</v>
      </c>
      <c r="D384" s="46">
        <f>D424</f>
        <v>0</v>
      </c>
      <c r="E384" s="46">
        <f>E424</f>
        <v>0</v>
      </c>
      <c r="F384" s="46">
        <f aca="true" t="shared" si="178" ref="F384:K384">F424</f>
        <v>0</v>
      </c>
      <c r="G384" s="46">
        <f t="shared" si="178"/>
        <v>0</v>
      </c>
      <c r="H384" s="46">
        <f t="shared" si="178"/>
        <v>0</v>
      </c>
      <c r="I384" s="46">
        <f t="shared" si="178"/>
        <v>0</v>
      </c>
      <c r="J384" s="46">
        <f t="shared" si="178"/>
        <v>0</v>
      </c>
      <c r="K384" s="46">
        <f t="shared" si="178"/>
        <v>0</v>
      </c>
    </row>
    <row r="385" spans="1:11" ht="15" customHeight="1" hidden="1">
      <c r="A385" s="127" t="s">
        <v>376</v>
      </c>
      <c r="B385" s="128"/>
      <c r="C385" s="123" t="s">
        <v>377</v>
      </c>
      <c r="D385" s="46">
        <f>D428</f>
        <v>0</v>
      </c>
      <c r="E385" s="46">
        <f>E428</f>
        <v>0</v>
      </c>
      <c r="F385" s="46">
        <f aca="true" t="shared" si="179" ref="F385:K385">F428</f>
        <v>0</v>
      </c>
      <c r="G385" s="46">
        <f t="shared" si="179"/>
        <v>0</v>
      </c>
      <c r="H385" s="46">
        <f t="shared" si="179"/>
        <v>0</v>
      </c>
      <c r="I385" s="46">
        <f t="shared" si="179"/>
        <v>0</v>
      </c>
      <c r="J385" s="46">
        <f t="shared" si="179"/>
        <v>0</v>
      </c>
      <c r="K385" s="46">
        <f t="shared" si="179"/>
        <v>0</v>
      </c>
    </row>
    <row r="386" spans="1:11" ht="31.5" customHeight="1">
      <c r="A386" s="127" t="s">
        <v>218</v>
      </c>
      <c r="B386" s="128"/>
      <c r="C386" s="123" t="s">
        <v>203</v>
      </c>
      <c r="D386" s="46">
        <f>E386</f>
        <v>33663176</v>
      </c>
      <c r="E386" s="46">
        <f>E387+E388</f>
        <v>33663176</v>
      </c>
      <c r="F386" s="46">
        <f aca="true" t="shared" si="180" ref="F386:K386">F387+F388</f>
        <v>0</v>
      </c>
      <c r="G386" s="46">
        <f t="shared" si="180"/>
        <v>0</v>
      </c>
      <c r="H386" s="46">
        <f t="shared" si="180"/>
        <v>0</v>
      </c>
      <c r="I386" s="46">
        <f t="shared" si="180"/>
        <v>0</v>
      </c>
      <c r="J386" s="46">
        <f t="shared" si="180"/>
        <v>33663176</v>
      </c>
      <c r="K386" s="46">
        <f t="shared" si="180"/>
        <v>33663176</v>
      </c>
    </row>
    <row r="387" spans="1:11" ht="13.5" customHeight="1">
      <c r="A387" s="127" t="s">
        <v>401</v>
      </c>
      <c r="B387" s="139"/>
      <c r="C387" s="123" t="s">
        <v>558</v>
      </c>
      <c r="D387" s="46">
        <f aca="true" t="shared" si="181" ref="D387:K387">D398+D406+D414+D419+D394</f>
        <v>33020305.96</v>
      </c>
      <c r="E387" s="46">
        <f t="shared" si="181"/>
        <v>33020305.96</v>
      </c>
      <c r="F387" s="46">
        <f t="shared" si="181"/>
        <v>0</v>
      </c>
      <c r="G387" s="46">
        <f t="shared" si="181"/>
        <v>0</v>
      </c>
      <c r="H387" s="46">
        <f t="shared" si="181"/>
        <v>0</v>
      </c>
      <c r="I387" s="46">
        <f t="shared" si="181"/>
        <v>0</v>
      </c>
      <c r="J387" s="46">
        <f t="shared" si="181"/>
        <v>33020305.96</v>
      </c>
      <c r="K387" s="46">
        <f t="shared" si="181"/>
        <v>33020305.96</v>
      </c>
    </row>
    <row r="388" spans="1:11" ht="31.5">
      <c r="A388" s="127" t="s">
        <v>406</v>
      </c>
      <c r="B388" s="139"/>
      <c r="C388" s="123" t="s">
        <v>557</v>
      </c>
      <c r="D388" s="46">
        <f>E388</f>
        <v>642870.04</v>
      </c>
      <c r="E388" s="46">
        <f aca="true" t="shared" si="182" ref="E388:K388">E420+E415</f>
        <v>642870.04</v>
      </c>
      <c r="F388" s="46">
        <f t="shared" si="182"/>
        <v>0</v>
      </c>
      <c r="G388" s="46">
        <f t="shared" si="182"/>
        <v>0</v>
      </c>
      <c r="H388" s="46">
        <f t="shared" si="182"/>
        <v>0</v>
      </c>
      <c r="I388" s="46">
        <f t="shared" si="182"/>
        <v>0</v>
      </c>
      <c r="J388" s="46">
        <f t="shared" si="182"/>
        <v>642870.04</v>
      </c>
      <c r="K388" s="46">
        <f t="shared" si="182"/>
        <v>642870.04</v>
      </c>
    </row>
    <row r="389" spans="1:11" ht="14.25" customHeight="1">
      <c r="A389" s="58"/>
      <c r="B389" s="53"/>
      <c r="C389" s="39"/>
      <c r="D389" s="46"/>
      <c r="E389" s="40"/>
      <c r="F389" s="40"/>
      <c r="G389" s="40"/>
      <c r="H389" s="40"/>
      <c r="I389" s="46"/>
      <c r="J389" s="40"/>
      <c r="K389" s="40"/>
    </row>
    <row r="390" spans="1:11" ht="21">
      <c r="A390" s="127" t="s">
        <v>324</v>
      </c>
      <c r="B390" s="136"/>
      <c r="C390" s="39" t="s">
        <v>534</v>
      </c>
      <c r="D390" s="46">
        <f aca="true" t="shared" si="183" ref="D390:K390">D391+D393</f>
        <v>583600</v>
      </c>
      <c r="E390" s="40">
        <f t="shared" si="183"/>
        <v>583600</v>
      </c>
      <c r="F390" s="40">
        <f t="shared" si="183"/>
        <v>0</v>
      </c>
      <c r="G390" s="40">
        <f t="shared" si="183"/>
        <v>0</v>
      </c>
      <c r="H390" s="40">
        <f t="shared" si="183"/>
        <v>0</v>
      </c>
      <c r="I390" s="46">
        <f t="shared" si="183"/>
        <v>0</v>
      </c>
      <c r="J390" s="40">
        <f t="shared" si="183"/>
        <v>583600</v>
      </c>
      <c r="K390" s="40">
        <f t="shared" si="183"/>
        <v>583600</v>
      </c>
    </row>
    <row r="391" spans="1:11" ht="12.75">
      <c r="A391" s="58" t="s">
        <v>210</v>
      </c>
      <c r="B391" s="52"/>
      <c r="C391" s="39" t="s">
        <v>533</v>
      </c>
      <c r="D391" s="46">
        <f aca="true" t="shared" si="184" ref="D391:K391">D392</f>
        <v>583600</v>
      </c>
      <c r="E391" s="40">
        <f t="shared" si="184"/>
        <v>583600</v>
      </c>
      <c r="F391" s="40">
        <f t="shared" si="184"/>
        <v>0</v>
      </c>
      <c r="G391" s="40">
        <f t="shared" si="184"/>
        <v>0</v>
      </c>
      <c r="H391" s="40">
        <f t="shared" si="184"/>
        <v>0</v>
      </c>
      <c r="I391" s="46">
        <f t="shared" si="184"/>
        <v>0</v>
      </c>
      <c r="J391" s="40">
        <f t="shared" si="184"/>
        <v>583600</v>
      </c>
      <c r="K391" s="40">
        <f t="shared" si="184"/>
        <v>583600</v>
      </c>
    </row>
    <row r="392" spans="1:11" ht="33.75">
      <c r="A392" s="58" t="s">
        <v>202</v>
      </c>
      <c r="B392" s="52"/>
      <c r="C392" s="55" t="s">
        <v>535</v>
      </c>
      <c r="D392" s="113">
        <f>E392</f>
        <v>583600</v>
      </c>
      <c r="E392" s="56">
        <v>583600</v>
      </c>
      <c r="F392" s="56">
        <v>0</v>
      </c>
      <c r="G392" s="56">
        <v>0</v>
      </c>
      <c r="H392" s="56">
        <v>0</v>
      </c>
      <c r="I392" s="113">
        <f>F392</f>
        <v>0</v>
      </c>
      <c r="J392" s="56">
        <f>D392-I392</f>
        <v>583600</v>
      </c>
      <c r="K392" s="56">
        <f>E392-I392</f>
        <v>583600</v>
      </c>
    </row>
    <row r="393" spans="1:11" ht="22.5" hidden="1">
      <c r="A393" s="58" t="s">
        <v>218</v>
      </c>
      <c r="B393" s="52"/>
      <c r="C393" s="39" t="s">
        <v>342</v>
      </c>
      <c r="D393" s="46">
        <f>E393</f>
        <v>0</v>
      </c>
      <c r="E393" s="40">
        <f>E394</f>
        <v>0</v>
      </c>
      <c r="F393" s="40">
        <f aca="true" t="shared" si="185" ref="F393:K393">F394</f>
        <v>0</v>
      </c>
      <c r="G393" s="40">
        <f t="shared" si="185"/>
        <v>0</v>
      </c>
      <c r="H393" s="40">
        <f t="shared" si="185"/>
        <v>0</v>
      </c>
      <c r="I393" s="40">
        <f t="shared" si="185"/>
        <v>0</v>
      </c>
      <c r="J393" s="40">
        <f t="shared" si="185"/>
        <v>0</v>
      </c>
      <c r="K393" s="40">
        <f t="shared" si="185"/>
        <v>0</v>
      </c>
    </row>
    <row r="394" spans="1:11" ht="12.75" hidden="1">
      <c r="A394" s="58" t="s">
        <v>177</v>
      </c>
      <c r="B394" s="52"/>
      <c r="C394" s="39" t="s">
        <v>341</v>
      </c>
      <c r="D394" s="46">
        <f>E394</f>
        <v>0</v>
      </c>
      <c r="E394" s="40"/>
      <c r="F394" s="40"/>
      <c r="G394" s="40">
        <v>0</v>
      </c>
      <c r="H394" s="40">
        <v>0</v>
      </c>
      <c r="I394" s="46">
        <f>H394</f>
        <v>0</v>
      </c>
      <c r="J394" s="40">
        <f>D394-I394</f>
        <v>0</v>
      </c>
      <c r="K394" s="40">
        <f>E394-I394</f>
        <v>0</v>
      </c>
    </row>
    <row r="395" spans="1:11" ht="12.75" hidden="1">
      <c r="A395" s="58"/>
      <c r="B395" s="52"/>
      <c r="C395" s="39"/>
      <c r="D395" s="46"/>
      <c r="E395" s="40"/>
      <c r="F395" s="40"/>
      <c r="G395" s="40"/>
      <c r="H395" s="40"/>
      <c r="I395" s="46"/>
      <c r="J395" s="40"/>
      <c r="K395" s="40"/>
    </row>
    <row r="396" spans="1:11" ht="52.5" hidden="1">
      <c r="A396" s="127" t="s">
        <v>278</v>
      </c>
      <c r="B396" s="136"/>
      <c r="C396" s="39" t="s">
        <v>272</v>
      </c>
      <c r="D396" s="46">
        <f aca="true" t="shared" si="186" ref="D396:K397">D397</f>
        <v>0</v>
      </c>
      <c r="E396" s="40">
        <f t="shared" si="186"/>
        <v>0</v>
      </c>
      <c r="F396" s="40">
        <f t="shared" si="186"/>
        <v>0</v>
      </c>
      <c r="G396" s="40">
        <f t="shared" si="186"/>
        <v>0</v>
      </c>
      <c r="H396" s="40">
        <f t="shared" si="186"/>
        <v>0</v>
      </c>
      <c r="I396" s="46">
        <f t="shared" si="186"/>
        <v>0</v>
      </c>
      <c r="J396" s="40">
        <f t="shared" si="186"/>
        <v>0</v>
      </c>
      <c r="K396" s="40">
        <f t="shared" si="186"/>
        <v>0</v>
      </c>
    </row>
    <row r="397" spans="1:11" ht="22.5" hidden="1">
      <c r="A397" s="58" t="s">
        <v>218</v>
      </c>
      <c r="B397" s="52"/>
      <c r="C397" s="39" t="s">
        <v>271</v>
      </c>
      <c r="D397" s="46">
        <f>E397</f>
        <v>0</v>
      </c>
      <c r="E397" s="40">
        <f t="shared" si="186"/>
        <v>0</v>
      </c>
      <c r="F397" s="40">
        <f t="shared" si="186"/>
        <v>0</v>
      </c>
      <c r="G397" s="40">
        <f t="shared" si="186"/>
        <v>0</v>
      </c>
      <c r="H397" s="40">
        <f t="shared" si="186"/>
        <v>0</v>
      </c>
      <c r="I397" s="46">
        <f t="shared" si="186"/>
        <v>0</v>
      </c>
      <c r="J397" s="40">
        <f t="shared" si="186"/>
        <v>0</v>
      </c>
      <c r="K397" s="40">
        <f t="shared" si="186"/>
        <v>0</v>
      </c>
    </row>
    <row r="398" spans="1:11" ht="12.75" hidden="1">
      <c r="A398" s="58" t="s">
        <v>177</v>
      </c>
      <c r="B398" s="52"/>
      <c r="C398" s="39" t="s">
        <v>270</v>
      </c>
      <c r="D398" s="46">
        <f>E398</f>
        <v>0</v>
      </c>
      <c r="E398" s="40">
        <v>0</v>
      </c>
      <c r="F398" s="40">
        <v>0</v>
      </c>
      <c r="G398" s="40">
        <v>0</v>
      </c>
      <c r="H398" s="40">
        <v>0</v>
      </c>
      <c r="I398" s="46">
        <f>F398</f>
        <v>0</v>
      </c>
      <c r="J398" s="40">
        <f>D398-I398</f>
        <v>0</v>
      </c>
      <c r="K398" s="40">
        <f>E398-I398</f>
        <v>0</v>
      </c>
    </row>
    <row r="399" spans="1:11" ht="12.75" hidden="1">
      <c r="A399" s="58"/>
      <c r="B399" s="52"/>
      <c r="C399" s="39"/>
      <c r="D399" s="46"/>
      <c r="E399" s="40"/>
      <c r="F399" s="40"/>
      <c r="G399" s="40"/>
      <c r="H399" s="40"/>
      <c r="I399" s="46"/>
      <c r="J399" s="40"/>
      <c r="K399" s="40"/>
    </row>
    <row r="400" spans="1:11" ht="31.5" hidden="1">
      <c r="A400" s="134" t="s">
        <v>293</v>
      </c>
      <c r="B400" s="138"/>
      <c r="C400" s="39" t="s">
        <v>301</v>
      </c>
      <c r="D400" s="46">
        <f>D401</f>
        <v>0</v>
      </c>
      <c r="E400" s="40">
        <f>E401</f>
        <v>0</v>
      </c>
      <c r="F400" s="40">
        <f aca="true" t="shared" si="187" ref="F400:K401">F401</f>
        <v>0</v>
      </c>
      <c r="G400" s="40">
        <f t="shared" si="187"/>
        <v>0</v>
      </c>
      <c r="H400" s="40">
        <f t="shared" si="187"/>
        <v>0</v>
      </c>
      <c r="I400" s="46">
        <f t="shared" si="187"/>
        <v>0</v>
      </c>
      <c r="J400" s="40">
        <f t="shared" si="187"/>
        <v>0</v>
      </c>
      <c r="K400" s="40">
        <f t="shared" si="187"/>
        <v>0</v>
      </c>
    </row>
    <row r="401" spans="1:11" ht="16.5" customHeight="1" hidden="1">
      <c r="A401" s="58" t="s">
        <v>210</v>
      </c>
      <c r="B401" s="53"/>
      <c r="C401" s="39" t="s">
        <v>300</v>
      </c>
      <c r="D401" s="46">
        <f>D402</f>
        <v>0</v>
      </c>
      <c r="E401" s="40">
        <f>E402</f>
        <v>0</v>
      </c>
      <c r="F401" s="40">
        <f t="shared" si="187"/>
        <v>0</v>
      </c>
      <c r="G401" s="40">
        <f t="shared" si="187"/>
        <v>0</v>
      </c>
      <c r="H401" s="40">
        <f t="shared" si="187"/>
        <v>0</v>
      </c>
      <c r="I401" s="46">
        <f t="shared" si="187"/>
        <v>0</v>
      </c>
      <c r="J401" s="40">
        <f t="shared" si="187"/>
        <v>0</v>
      </c>
      <c r="K401" s="40">
        <f>K402</f>
        <v>0</v>
      </c>
    </row>
    <row r="402" spans="1:11" ht="33.75" hidden="1">
      <c r="A402" s="58" t="s">
        <v>202</v>
      </c>
      <c r="B402" s="53"/>
      <c r="C402" s="39" t="s">
        <v>308</v>
      </c>
      <c r="D402" s="46">
        <f>E402</f>
        <v>0</v>
      </c>
      <c r="E402" s="40">
        <v>0</v>
      </c>
      <c r="F402" s="40">
        <v>0</v>
      </c>
      <c r="G402" s="40">
        <v>0</v>
      </c>
      <c r="H402" s="40">
        <v>0</v>
      </c>
      <c r="I402" s="46">
        <f>F402</f>
        <v>0</v>
      </c>
      <c r="J402" s="40">
        <f>D402-I402</f>
        <v>0</v>
      </c>
      <c r="K402" s="40">
        <f>E402-I402</f>
        <v>0</v>
      </c>
    </row>
    <row r="403" spans="1:11" ht="12.75">
      <c r="A403" s="58"/>
      <c r="B403" s="52"/>
      <c r="C403" s="39"/>
      <c r="D403" s="46"/>
      <c r="E403" s="40"/>
      <c r="F403" s="40"/>
      <c r="G403" s="40"/>
      <c r="H403" s="40"/>
      <c r="I403" s="46"/>
      <c r="J403" s="40"/>
      <c r="K403" s="40"/>
    </row>
    <row r="404" spans="1:11" ht="63" customHeight="1">
      <c r="A404" s="127" t="s">
        <v>109</v>
      </c>
      <c r="B404" s="136"/>
      <c r="C404" s="125" t="s">
        <v>536</v>
      </c>
      <c r="D404" s="113">
        <f aca="true" t="shared" si="188" ref="D404:K404">D405+D407</f>
        <v>8873200</v>
      </c>
      <c r="E404" s="113">
        <f t="shared" si="188"/>
        <v>8873200</v>
      </c>
      <c r="F404" s="113">
        <f t="shared" si="188"/>
        <v>0</v>
      </c>
      <c r="G404" s="113">
        <f t="shared" si="188"/>
        <v>0</v>
      </c>
      <c r="H404" s="113">
        <f t="shared" si="188"/>
        <v>0</v>
      </c>
      <c r="I404" s="113">
        <f t="shared" si="188"/>
        <v>0</v>
      </c>
      <c r="J404" s="113">
        <f t="shared" si="188"/>
        <v>8873200</v>
      </c>
      <c r="K404" s="113">
        <f t="shared" si="188"/>
        <v>8873200</v>
      </c>
    </row>
    <row r="405" spans="1:11" ht="24" customHeight="1">
      <c r="A405" s="58" t="s">
        <v>218</v>
      </c>
      <c r="B405" s="52"/>
      <c r="C405" s="39" t="s">
        <v>537</v>
      </c>
      <c r="D405" s="46">
        <f>E405</f>
        <v>5673200</v>
      </c>
      <c r="E405" s="40">
        <f>E406</f>
        <v>5673200</v>
      </c>
      <c r="F405" s="40">
        <f>F406</f>
        <v>0</v>
      </c>
      <c r="G405" s="40">
        <v>0</v>
      </c>
      <c r="H405" s="40">
        <v>0</v>
      </c>
      <c r="I405" s="46">
        <f>I406</f>
        <v>0</v>
      </c>
      <c r="J405" s="40">
        <f>J406</f>
        <v>5673200</v>
      </c>
      <c r="K405" s="40">
        <f>K406</f>
        <v>5673200</v>
      </c>
    </row>
    <row r="406" spans="1:11" ht="18" customHeight="1">
      <c r="A406" s="58" t="s">
        <v>401</v>
      </c>
      <c r="B406" s="52"/>
      <c r="C406" s="39" t="s">
        <v>540</v>
      </c>
      <c r="D406" s="46">
        <f>E406</f>
        <v>5673200</v>
      </c>
      <c r="E406" s="40">
        <v>5673200</v>
      </c>
      <c r="F406" s="40">
        <v>0</v>
      </c>
      <c r="G406" s="40">
        <v>0</v>
      </c>
      <c r="H406" s="40">
        <v>0</v>
      </c>
      <c r="I406" s="46">
        <f>F406</f>
        <v>0</v>
      </c>
      <c r="J406" s="40">
        <f>D406-I406</f>
        <v>5673200</v>
      </c>
      <c r="K406" s="40">
        <f>E406-I406</f>
        <v>5673200</v>
      </c>
    </row>
    <row r="407" spans="1:11" ht="15" customHeight="1">
      <c r="A407" s="58" t="s">
        <v>210</v>
      </c>
      <c r="B407" s="52"/>
      <c r="C407" s="39" t="s">
        <v>538</v>
      </c>
      <c r="D407" s="46">
        <f>E407</f>
        <v>3200000</v>
      </c>
      <c r="E407" s="40">
        <f>E408</f>
        <v>3200000</v>
      </c>
      <c r="F407" s="40">
        <f>F408</f>
        <v>0</v>
      </c>
      <c r="G407" s="40">
        <v>0</v>
      </c>
      <c r="H407" s="40">
        <v>0</v>
      </c>
      <c r="I407" s="46">
        <f>F407</f>
        <v>0</v>
      </c>
      <c r="J407" s="40">
        <f>D407-I407</f>
        <v>3200000</v>
      </c>
      <c r="K407" s="40">
        <f>E407-I407</f>
        <v>3200000</v>
      </c>
    </row>
    <row r="408" spans="1:11" ht="33.75" customHeight="1">
      <c r="A408" s="58" t="s">
        <v>202</v>
      </c>
      <c r="B408" s="52"/>
      <c r="C408" s="39" t="s">
        <v>539</v>
      </c>
      <c r="D408" s="46">
        <f>E408</f>
        <v>3200000</v>
      </c>
      <c r="E408" s="40">
        <v>3200000</v>
      </c>
      <c r="F408" s="40">
        <v>0</v>
      </c>
      <c r="G408" s="40">
        <v>0</v>
      </c>
      <c r="H408" s="40">
        <v>0</v>
      </c>
      <c r="I408" s="46">
        <f>F408</f>
        <v>0</v>
      </c>
      <c r="J408" s="40">
        <f>D408-I408</f>
        <v>3200000</v>
      </c>
      <c r="K408" s="40">
        <f>E408-I408</f>
        <v>3200000</v>
      </c>
    </row>
    <row r="409" spans="1:11" ht="8.25" customHeight="1">
      <c r="A409" s="58"/>
      <c r="B409" s="52"/>
      <c r="C409" s="39"/>
      <c r="D409" s="46"/>
      <c r="E409" s="40"/>
      <c r="F409" s="40"/>
      <c r="G409" s="40"/>
      <c r="H409" s="40"/>
      <c r="I409" s="46"/>
      <c r="J409" s="40"/>
      <c r="K409" s="40"/>
    </row>
    <row r="410" spans="1:11" ht="24.75" customHeight="1">
      <c r="A410" s="127" t="s">
        <v>110</v>
      </c>
      <c r="B410" s="136"/>
      <c r="C410" s="125" t="s">
        <v>335</v>
      </c>
      <c r="D410" s="113">
        <f aca="true" t="shared" si="189" ref="D410:D415">E410</f>
        <v>17379800</v>
      </c>
      <c r="E410" s="113">
        <f>E413+E411</f>
        <v>17379800</v>
      </c>
      <c r="F410" s="113">
        <f aca="true" t="shared" si="190" ref="F410:K410">F413+F411</f>
        <v>0</v>
      </c>
      <c r="G410" s="113">
        <f t="shared" si="190"/>
        <v>0</v>
      </c>
      <c r="H410" s="113">
        <f t="shared" si="190"/>
        <v>0</v>
      </c>
      <c r="I410" s="113">
        <f t="shared" si="190"/>
        <v>0</v>
      </c>
      <c r="J410" s="113">
        <f t="shared" si="190"/>
        <v>17379800</v>
      </c>
      <c r="K410" s="113">
        <f t="shared" si="190"/>
        <v>17379800</v>
      </c>
    </row>
    <row r="411" spans="1:11" ht="15.75" customHeight="1">
      <c r="A411" s="58" t="s">
        <v>210</v>
      </c>
      <c r="B411" s="52"/>
      <c r="C411" s="39" t="s">
        <v>334</v>
      </c>
      <c r="D411" s="46">
        <f t="shared" si="189"/>
        <v>3270324</v>
      </c>
      <c r="E411" s="40">
        <f>E412</f>
        <v>3270324</v>
      </c>
      <c r="F411" s="40">
        <f aca="true" t="shared" si="191" ref="F411:K411">F412</f>
        <v>0</v>
      </c>
      <c r="G411" s="40">
        <f t="shared" si="191"/>
        <v>0</v>
      </c>
      <c r="H411" s="40">
        <f t="shared" si="191"/>
        <v>0</v>
      </c>
      <c r="I411" s="46">
        <f t="shared" si="191"/>
        <v>0</v>
      </c>
      <c r="J411" s="40">
        <f t="shared" si="191"/>
        <v>3270324</v>
      </c>
      <c r="K411" s="40">
        <f t="shared" si="191"/>
        <v>3270324</v>
      </c>
    </row>
    <row r="412" spans="1:11" ht="24.75" customHeight="1">
      <c r="A412" s="58" t="s">
        <v>202</v>
      </c>
      <c r="B412" s="52"/>
      <c r="C412" s="39" t="s">
        <v>333</v>
      </c>
      <c r="D412" s="46">
        <f t="shared" si="189"/>
        <v>3270324</v>
      </c>
      <c r="E412" s="40">
        <v>3270324</v>
      </c>
      <c r="F412" s="40">
        <v>0</v>
      </c>
      <c r="G412" s="40">
        <v>0</v>
      </c>
      <c r="H412" s="40">
        <v>0</v>
      </c>
      <c r="I412" s="46">
        <f>F412</f>
        <v>0</v>
      </c>
      <c r="J412" s="40">
        <f>D412-I412</f>
        <v>3270324</v>
      </c>
      <c r="K412" s="40">
        <f>E412-I412</f>
        <v>3270324</v>
      </c>
    </row>
    <row r="413" spans="1:11" ht="25.5" customHeight="1">
      <c r="A413" s="58" t="s">
        <v>218</v>
      </c>
      <c r="B413" s="52"/>
      <c r="C413" s="39" t="s">
        <v>342</v>
      </c>
      <c r="D413" s="46">
        <f t="shared" si="189"/>
        <v>14109476</v>
      </c>
      <c r="E413" s="40">
        <f>E414+E415</f>
        <v>14109476</v>
      </c>
      <c r="F413" s="40">
        <f aca="true" t="shared" si="192" ref="F413:K413">F414+F415</f>
        <v>0</v>
      </c>
      <c r="G413" s="40">
        <f t="shared" si="192"/>
        <v>0</v>
      </c>
      <c r="H413" s="40">
        <f t="shared" si="192"/>
        <v>0</v>
      </c>
      <c r="I413" s="46">
        <f t="shared" si="192"/>
        <v>0</v>
      </c>
      <c r="J413" s="40">
        <f t="shared" si="192"/>
        <v>14109476</v>
      </c>
      <c r="K413" s="40">
        <f t="shared" si="192"/>
        <v>14109476</v>
      </c>
    </row>
    <row r="414" spans="1:11" ht="12.75">
      <c r="A414" s="58" t="s">
        <v>401</v>
      </c>
      <c r="B414" s="52"/>
      <c r="C414" s="39" t="s">
        <v>545</v>
      </c>
      <c r="D414" s="46">
        <f t="shared" si="189"/>
        <v>13746605.96</v>
      </c>
      <c r="E414" s="40">
        <v>13746605.96</v>
      </c>
      <c r="F414" s="40">
        <v>0</v>
      </c>
      <c r="G414" s="40">
        <v>0</v>
      </c>
      <c r="H414" s="40">
        <v>0</v>
      </c>
      <c r="I414" s="46">
        <f>F414</f>
        <v>0</v>
      </c>
      <c r="J414" s="40">
        <f>D414-I414</f>
        <v>13746605.96</v>
      </c>
      <c r="K414" s="40">
        <f>E414-I414</f>
        <v>13746605.96</v>
      </c>
    </row>
    <row r="415" spans="1:11" ht="22.5">
      <c r="A415" s="58" t="s">
        <v>406</v>
      </c>
      <c r="B415" s="52"/>
      <c r="C415" s="55" t="s">
        <v>546</v>
      </c>
      <c r="D415" s="113">
        <f t="shared" si="189"/>
        <v>362870.04</v>
      </c>
      <c r="E415" s="56">
        <v>362870.04</v>
      </c>
      <c r="F415" s="56">
        <v>0</v>
      </c>
      <c r="G415" s="56">
        <v>0</v>
      </c>
      <c r="H415" s="56">
        <v>0</v>
      </c>
      <c r="I415" s="113">
        <f>F415</f>
        <v>0</v>
      </c>
      <c r="J415" s="56">
        <f>D415-I415</f>
        <v>362870.04</v>
      </c>
      <c r="K415" s="56">
        <f>E415-I415</f>
        <v>362870.04</v>
      </c>
    </row>
    <row r="416" spans="1:11" ht="12.75" customHeight="1">
      <c r="A416" s="58"/>
      <c r="B416" s="52"/>
      <c r="C416" s="39"/>
      <c r="D416" s="46"/>
      <c r="E416" s="40"/>
      <c r="F416" s="40"/>
      <c r="G416" s="40"/>
      <c r="H416" s="40"/>
      <c r="I416" s="46"/>
      <c r="J416" s="40"/>
      <c r="K416" s="40"/>
    </row>
    <row r="417" spans="1:11" ht="24" customHeight="1">
      <c r="A417" s="134" t="s">
        <v>347</v>
      </c>
      <c r="B417" s="138"/>
      <c r="C417" s="125" t="s">
        <v>547</v>
      </c>
      <c r="D417" s="113">
        <f>D418</f>
        <v>13880500</v>
      </c>
      <c r="E417" s="113">
        <f>E418</f>
        <v>13880500</v>
      </c>
      <c r="F417" s="113">
        <f aca="true" t="shared" si="193" ref="F417:K417">F418</f>
        <v>0</v>
      </c>
      <c r="G417" s="113">
        <f t="shared" si="193"/>
        <v>0</v>
      </c>
      <c r="H417" s="113">
        <f t="shared" si="193"/>
        <v>0</v>
      </c>
      <c r="I417" s="113">
        <f t="shared" si="193"/>
        <v>0</v>
      </c>
      <c r="J417" s="113">
        <f t="shared" si="193"/>
        <v>13880500</v>
      </c>
      <c r="K417" s="113">
        <f t="shared" si="193"/>
        <v>13880500</v>
      </c>
    </row>
    <row r="418" spans="1:11" ht="24.75" customHeight="1">
      <c r="A418" s="58" t="s">
        <v>218</v>
      </c>
      <c r="B418" s="53"/>
      <c r="C418" s="39" t="s">
        <v>548</v>
      </c>
      <c r="D418" s="46">
        <f>D419+D420</f>
        <v>13880500</v>
      </c>
      <c r="E418" s="40">
        <f aca="true" t="shared" si="194" ref="E418:K418">E419+E420</f>
        <v>13880500</v>
      </c>
      <c r="F418" s="40">
        <f t="shared" si="194"/>
        <v>0</v>
      </c>
      <c r="G418" s="40">
        <f t="shared" si="194"/>
        <v>0</v>
      </c>
      <c r="H418" s="40">
        <f t="shared" si="194"/>
        <v>0</v>
      </c>
      <c r="I418" s="46">
        <f t="shared" si="194"/>
        <v>0</v>
      </c>
      <c r="J418" s="40">
        <f t="shared" si="194"/>
        <v>13880500</v>
      </c>
      <c r="K418" s="40">
        <f t="shared" si="194"/>
        <v>13880500</v>
      </c>
    </row>
    <row r="419" spans="1:11" ht="12.75">
      <c r="A419" s="58" t="s">
        <v>177</v>
      </c>
      <c r="B419" s="53"/>
      <c r="C419" s="39" t="s">
        <v>549</v>
      </c>
      <c r="D419" s="46">
        <f>E419</f>
        <v>13600500</v>
      </c>
      <c r="E419" s="40">
        <v>13600500</v>
      </c>
      <c r="F419" s="40">
        <v>0</v>
      </c>
      <c r="G419" s="40">
        <v>0</v>
      </c>
      <c r="H419" s="40">
        <v>0</v>
      </c>
      <c r="I419" s="46">
        <f>F419</f>
        <v>0</v>
      </c>
      <c r="J419" s="40">
        <f>D419-I419</f>
        <v>13600500</v>
      </c>
      <c r="K419" s="40">
        <f>E419-I419</f>
        <v>13600500</v>
      </c>
    </row>
    <row r="420" spans="1:11" ht="22.5">
      <c r="A420" s="58" t="s">
        <v>406</v>
      </c>
      <c r="B420" s="53"/>
      <c r="C420" s="39" t="s">
        <v>550</v>
      </c>
      <c r="D420" s="46">
        <f>E420</f>
        <v>280000</v>
      </c>
      <c r="E420" s="40">
        <v>280000</v>
      </c>
      <c r="F420" s="40">
        <v>0</v>
      </c>
      <c r="G420" s="40">
        <v>0</v>
      </c>
      <c r="H420" s="40">
        <v>0</v>
      </c>
      <c r="I420" s="46">
        <f>F420</f>
        <v>0</v>
      </c>
      <c r="J420" s="40">
        <f>D420-I420</f>
        <v>280000</v>
      </c>
      <c r="K420" s="40">
        <f>E420-I420</f>
        <v>280000</v>
      </c>
    </row>
    <row r="421" spans="1:11" ht="12.75">
      <c r="A421" s="58"/>
      <c r="B421" s="53"/>
      <c r="C421" s="39"/>
      <c r="D421" s="46"/>
      <c r="E421" s="40"/>
      <c r="F421" s="40"/>
      <c r="G421" s="40"/>
      <c r="H421" s="40"/>
      <c r="I421" s="46"/>
      <c r="J421" s="40"/>
      <c r="K421" s="40"/>
    </row>
    <row r="422" spans="1:11" ht="45" customHeight="1" hidden="1">
      <c r="A422" s="127" t="s">
        <v>369</v>
      </c>
      <c r="B422" s="136"/>
      <c r="C422" s="125" t="s">
        <v>370</v>
      </c>
      <c r="D422" s="113">
        <f>E422</f>
        <v>0</v>
      </c>
      <c r="E422" s="113">
        <f>E423</f>
        <v>0</v>
      </c>
      <c r="F422" s="113">
        <f aca="true" t="shared" si="195" ref="F422:K423">F423</f>
        <v>0</v>
      </c>
      <c r="G422" s="113">
        <f t="shared" si="195"/>
        <v>0</v>
      </c>
      <c r="H422" s="113">
        <f t="shared" si="195"/>
        <v>0</v>
      </c>
      <c r="I422" s="113">
        <f t="shared" si="195"/>
        <v>0</v>
      </c>
      <c r="J422" s="113">
        <f t="shared" si="195"/>
        <v>0</v>
      </c>
      <c r="K422" s="113">
        <f t="shared" si="195"/>
        <v>0</v>
      </c>
    </row>
    <row r="423" spans="1:11" ht="12.75" hidden="1">
      <c r="A423" s="58" t="s">
        <v>210</v>
      </c>
      <c r="B423" s="52"/>
      <c r="C423" s="39" t="s">
        <v>371</v>
      </c>
      <c r="D423" s="46">
        <f>E423</f>
        <v>0</v>
      </c>
      <c r="E423" s="40">
        <f>E424</f>
        <v>0</v>
      </c>
      <c r="F423" s="40">
        <f t="shared" si="195"/>
        <v>0</v>
      </c>
      <c r="G423" s="40">
        <f t="shared" si="195"/>
        <v>0</v>
      </c>
      <c r="H423" s="40">
        <f t="shared" si="195"/>
        <v>0</v>
      </c>
      <c r="I423" s="46">
        <f t="shared" si="195"/>
        <v>0</v>
      </c>
      <c r="J423" s="40">
        <f t="shared" si="195"/>
        <v>0</v>
      </c>
      <c r="K423" s="40">
        <f t="shared" si="195"/>
        <v>0</v>
      </c>
    </row>
    <row r="424" spans="1:11" ht="33.75" hidden="1">
      <c r="A424" s="58" t="s">
        <v>202</v>
      </c>
      <c r="B424" s="52"/>
      <c r="C424" s="55" t="s">
        <v>372</v>
      </c>
      <c r="D424" s="113">
        <f>E424</f>
        <v>0</v>
      </c>
      <c r="E424" s="56"/>
      <c r="F424" s="56"/>
      <c r="G424" s="56">
        <v>0</v>
      </c>
      <c r="H424" s="56">
        <v>0</v>
      </c>
      <c r="I424" s="113">
        <f>F424</f>
        <v>0</v>
      </c>
      <c r="J424" s="56">
        <f>D424-I424</f>
        <v>0</v>
      </c>
      <c r="K424" s="56">
        <f>E424-I424</f>
        <v>0</v>
      </c>
    </row>
    <row r="425" spans="1:11" ht="7.5" customHeight="1" hidden="1">
      <c r="A425" s="58"/>
      <c r="B425" s="52"/>
      <c r="C425" s="39"/>
      <c r="D425" s="46"/>
      <c r="E425" s="40"/>
      <c r="F425" s="40"/>
      <c r="G425" s="40"/>
      <c r="H425" s="40"/>
      <c r="I425" s="46"/>
      <c r="J425" s="40"/>
      <c r="K425" s="40"/>
    </row>
    <row r="426" spans="1:11" ht="31.5" hidden="1">
      <c r="A426" s="134" t="s">
        <v>293</v>
      </c>
      <c r="B426" s="138"/>
      <c r="C426" s="55" t="s">
        <v>301</v>
      </c>
      <c r="D426" s="46">
        <f>D427</f>
        <v>0</v>
      </c>
      <c r="E426" s="40">
        <f>E427</f>
        <v>0</v>
      </c>
      <c r="F426" s="40">
        <f aca="true" t="shared" si="196" ref="F426:K427">F427</f>
        <v>0</v>
      </c>
      <c r="G426" s="40">
        <f t="shared" si="196"/>
        <v>0</v>
      </c>
      <c r="H426" s="40">
        <f t="shared" si="196"/>
        <v>0</v>
      </c>
      <c r="I426" s="46">
        <f t="shared" si="196"/>
        <v>0</v>
      </c>
      <c r="J426" s="40">
        <f t="shared" si="196"/>
        <v>0</v>
      </c>
      <c r="K426" s="40">
        <f t="shared" si="196"/>
        <v>0</v>
      </c>
    </row>
    <row r="427" spans="1:11" ht="12.75" hidden="1">
      <c r="A427" s="58" t="s">
        <v>210</v>
      </c>
      <c r="B427" s="53"/>
      <c r="C427" s="55" t="s">
        <v>300</v>
      </c>
      <c r="D427" s="46">
        <f>D428</f>
        <v>0</v>
      </c>
      <c r="E427" s="40">
        <f>E428</f>
        <v>0</v>
      </c>
      <c r="F427" s="40">
        <f t="shared" si="196"/>
        <v>0</v>
      </c>
      <c r="G427" s="40">
        <f t="shared" si="196"/>
        <v>0</v>
      </c>
      <c r="H427" s="40">
        <f t="shared" si="196"/>
        <v>0</v>
      </c>
      <c r="I427" s="46">
        <f t="shared" si="196"/>
        <v>0</v>
      </c>
      <c r="J427" s="40">
        <f t="shared" si="196"/>
        <v>0</v>
      </c>
      <c r="K427" s="40">
        <f>K428</f>
        <v>0</v>
      </c>
    </row>
    <row r="428" spans="1:11" ht="12.75" hidden="1">
      <c r="A428" s="58" t="s">
        <v>376</v>
      </c>
      <c r="B428" s="53"/>
      <c r="C428" s="55" t="s">
        <v>308</v>
      </c>
      <c r="D428" s="46">
        <f>E428</f>
        <v>0</v>
      </c>
      <c r="E428" s="40"/>
      <c r="F428" s="40"/>
      <c r="G428" s="40">
        <v>0</v>
      </c>
      <c r="H428" s="40">
        <v>0</v>
      </c>
      <c r="I428" s="46">
        <f>F428</f>
        <v>0</v>
      </c>
      <c r="J428" s="40">
        <f>D428-I428</f>
        <v>0</v>
      </c>
      <c r="K428" s="40">
        <f>E428-I428</f>
        <v>0</v>
      </c>
    </row>
    <row r="429" spans="1:11" ht="12.75">
      <c r="A429" s="58"/>
      <c r="B429" s="53"/>
      <c r="C429" s="39"/>
      <c r="D429" s="46"/>
      <c r="E429" s="40"/>
      <c r="F429" s="40"/>
      <c r="G429" s="40"/>
      <c r="H429" s="40"/>
      <c r="I429" s="46"/>
      <c r="J429" s="40"/>
      <c r="K429" s="40"/>
    </row>
    <row r="430" spans="1:11" ht="18" customHeight="1">
      <c r="A430" s="126" t="s">
        <v>243</v>
      </c>
      <c r="B430" s="136"/>
      <c r="C430" s="125" t="s">
        <v>131</v>
      </c>
      <c r="D430" s="46">
        <f>D431+D433</f>
        <v>3183994</v>
      </c>
      <c r="E430" s="46">
        <f aca="true" t="shared" si="197" ref="E430:K430">E431+E433</f>
        <v>3183994</v>
      </c>
      <c r="F430" s="46">
        <f t="shared" si="197"/>
        <v>0</v>
      </c>
      <c r="G430" s="46">
        <f t="shared" si="197"/>
        <v>0</v>
      </c>
      <c r="H430" s="46">
        <f t="shared" si="197"/>
        <v>0</v>
      </c>
      <c r="I430" s="46">
        <f t="shared" si="197"/>
        <v>0</v>
      </c>
      <c r="J430" s="46">
        <f t="shared" si="197"/>
        <v>3183994</v>
      </c>
      <c r="K430" s="46">
        <f t="shared" si="197"/>
        <v>3183994</v>
      </c>
    </row>
    <row r="431" spans="1:11" ht="24" customHeight="1">
      <c r="A431" s="127" t="s">
        <v>210</v>
      </c>
      <c r="B431" s="128"/>
      <c r="C431" s="125" t="s">
        <v>147</v>
      </c>
      <c r="D431" s="46">
        <f aca="true" t="shared" si="198" ref="D431:K431">D432</f>
        <v>265300</v>
      </c>
      <c r="E431" s="46">
        <f t="shared" si="198"/>
        <v>265300</v>
      </c>
      <c r="F431" s="46">
        <f t="shared" si="198"/>
        <v>0</v>
      </c>
      <c r="G431" s="46">
        <f t="shared" si="198"/>
        <v>0</v>
      </c>
      <c r="H431" s="46">
        <f t="shared" si="198"/>
        <v>0</v>
      </c>
      <c r="I431" s="46">
        <f t="shared" si="198"/>
        <v>0</v>
      </c>
      <c r="J431" s="46">
        <f t="shared" si="198"/>
        <v>265300</v>
      </c>
      <c r="K431" s="46">
        <f t="shared" si="198"/>
        <v>265300</v>
      </c>
    </row>
    <row r="432" spans="1:11" ht="13.5" customHeight="1">
      <c r="A432" s="127" t="s">
        <v>0</v>
      </c>
      <c r="B432" s="53"/>
      <c r="C432" s="125" t="s">
        <v>148</v>
      </c>
      <c r="D432" s="46">
        <f>D438</f>
        <v>265300</v>
      </c>
      <c r="E432" s="46">
        <f>E438</f>
        <v>265300</v>
      </c>
      <c r="F432" s="46">
        <f aca="true" t="shared" si="199" ref="F432:K432">F438</f>
        <v>0</v>
      </c>
      <c r="G432" s="46">
        <f t="shared" si="199"/>
        <v>0</v>
      </c>
      <c r="H432" s="46">
        <f t="shared" si="199"/>
        <v>0</v>
      </c>
      <c r="I432" s="46">
        <f t="shared" si="199"/>
        <v>0</v>
      </c>
      <c r="J432" s="46">
        <f t="shared" si="199"/>
        <v>265300</v>
      </c>
      <c r="K432" s="46">
        <f t="shared" si="199"/>
        <v>265300</v>
      </c>
    </row>
    <row r="433" spans="1:11" ht="33" customHeight="1">
      <c r="A433" s="127" t="s">
        <v>218</v>
      </c>
      <c r="B433" s="53"/>
      <c r="C433" s="125" t="s">
        <v>368</v>
      </c>
      <c r="D433" s="46">
        <f>D434</f>
        <v>2918694</v>
      </c>
      <c r="E433" s="46">
        <f aca="true" t="shared" si="200" ref="E433:K433">E434</f>
        <v>2918694</v>
      </c>
      <c r="F433" s="46">
        <f t="shared" si="200"/>
        <v>0</v>
      </c>
      <c r="G433" s="46">
        <f t="shared" si="200"/>
        <v>0</v>
      </c>
      <c r="H433" s="46">
        <f t="shared" si="200"/>
        <v>0</v>
      </c>
      <c r="I433" s="46">
        <f t="shared" si="200"/>
        <v>0</v>
      </c>
      <c r="J433" s="46">
        <f t="shared" si="200"/>
        <v>2918694</v>
      </c>
      <c r="K433" s="46">
        <f t="shared" si="200"/>
        <v>2918694</v>
      </c>
    </row>
    <row r="434" spans="1:11" ht="13.5" customHeight="1">
      <c r="A434" s="127" t="s">
        <v>401</v>
      </c>
      <c r="B434" s="53"/>
      <c r="C434" s="125" t="s">
        <v>556</v>
      </c>
      <c r="D434" s="46">
        <f>D440</f>
        <v>2918694</v>
      </c>
      <c r="E434" s="46">
        <f aca="true" t="shared" si="201" ref="E434:K434">E440</f>
        <v>2918694</v>
      </c>
      <c r="F434" s="46">
        <f t="shared" si="201"/>
        <v>0</v>
      </c>
      <c r="G434" s="46">
        <f t="shared" si="201"/>
        <v>0</v>
      </c>
      <c r="H434" s="46">
        <f t="shared" si="201"/>
        <v>0</v>
      </c>
      <c r="I434" s="46">
        <f t="shared" si="201"/>
        <v>0</v>
      </c>
      <c r="J434" s="46">
        <f t="shared" si="201"/>
        <v>2918694</v>
      </c>
      <c r="K434" s="46">
        <f t="shared" si="201"/>
        <v>2918694</v>
      </c>
    </row>
    <row r="435" spans="1:11" ht="10.5" customHeight="1">
      <c r="A435" s="58"/>
      <c r="B435" s="52"/>
      <c r="C435" s="39"/>
      <c r="D435" s="46"/>
      <c r="E435" s="40"/>
      <c r="F435" s="40"/>
      <c r="G435" s="40"/>
      <c r="H435" s="40"/>
      <c r="I435" s="46"/>
      <c r="J435" s="40"/>
      <c r="K435" s="40"/>
    </row>
    <row r="436" spans="1:11" ht="66" customHeight="1">
      <c r="A436" s="134" t="s">
        <v>111</v>
      </c>
      <c r="B436" s="138"/>
      <c r="C436" s="125" t="s">
        <v>551</v>
      </c>
      <c r="D436" s="113">
        <f>D437+D439</f>
        <v>3183994</v>
      </c>
      <c r="E436" s="113">
        <f>E437+E439</f>
        <v>3183994</v>
      </c>
      <c r="F436" s="113">
        <f aca="true" t="shared" si="202" ref="F436:K436">F437+F439</f>
        <v>0</v>
      </c>
      <c r="G436" s="113">
        <f t="shared" si="202"/>
        <v>0</v>
      </c>
      <c r="H436" s="113">
        <f t="shared" si="202"/>
        <v>0</v>
      </c>
      <c r="I436" s="113">
        <f t="shared" si="202"/>
        <v>0</v>
      </c>
      <c r="J436" s="113">
        <f t="shared" si="202"/>
        <v>3183994</v>
      </c>
      <c r="K436" s="113">
        <f t="shared" si="202"/>
        <v>3183994</v>
      </c>
    </row>
    <row r="437" spans="1:11" ht="18.75" customHeight="1">
      <c r="A437" s="60" t="s">
        <v>210</v>
      </c>
      <c r="B437" s="53"/>
      <c r="C437" s="118" t="s">
        <v>552</v>
      </c>
      <c r="D437" s="46">
        <f aca="true" t="shared" si="203" ref="D437:K437">D438</f>
        <v>265300</v>
      </c>
      <c r="E437" s="40">
        <f t="shared" si="203"/>
        <v>265300</v>
      </c>
      <c r="F437" s="40">
        <f t="shared" si="203"/>
        <v>0</v>
      </c>
      <c r="G437" s="40">
        <f t="shared" si="203"/>
        <v>0</v>
      </c>
      <c r="H437" s="40">
        <f t="shared" si="203"/>
        <v>0</v>
      </c>
      <c r="I437" s="46">
        <f t="shared" si="203"/>
        <v>0</v>
      </c>
      <c r="J437" s="40">
        <f t="shared" si="203"/>
        <v>265300</v>
      </c>
      <c r="K437" s="40">
        <f t="shared" si="203"/>
        <v>265300</v>
      </c>
    </row>
    <row r="438" spans="1:11" ht="27" customHeight="1">
      <c r="A438" s="58" t="s">
        <v>209</v>
      </c>
      <c r="B438" s="53"/>
      <c r="C438" s="118" t="s">
        <v>553</v>
      </c>
      <c r="D438" s="46">
        <f>E438</f>
        <v>265300</v>
      </c>
      <c r="E438" s="40">
        <v>265300</v>
      </c>
      <c r="F438" s="40"/>
      <c r="G438" s="40">
        <v>0</v>
      </c>
      <c r="H438" s="40">
        <v>0</v>
      </c>
      <c r="I438" s="46">
        <f>F438</f>
        <v>0</v>
      </c>
      <c r="J438" s="40">
        <f>D438-I438</f>
        <v>265300</v>
      </c>
      <c r="K438" s="40">
        <f>E438-I438</f>
        <v>265300</v>
      </c>
    </row>
    <row r="439" spans="1:11" ht="22.5" customHeight="1">
      <c r="A439" s="58" t="s">
        <v>218</v>
      </c>
      <c r="B439" s="53"/>
      <c r="C439" s="118" t="s">
        <v>554</v>
      </c>
      <c r="D439" s="46">
        <f>D440</f>
        <v>2918694</v>
      </c>
      <c r="E439" s="40">
        <f>E440</f>
        <v>2918694</v>
      </c>
      <c r="F439" s="40">
        <f aca="true" t="shared" si="204" ref="F439:K439">F440</f>
        <v>0</v>
      </c>
      <c r="G439" s="40">
        <f t="shared" si="204"/>
        <v>0</v>
      </c>
      <c r="H439" s="40">
        <f t="shared" si="204"/>
        <v>0</v>
      </c>
      <c r="I439" s="40">
        <f t="shared" si="204"/>
        <v>0</v>
      </c>
      <c r="J439" s="40">
        <f t="shared" si="204"/>
        <v>2918694</v>
      </c>
      <c r="K439" s="40">
        <f t="shared" si="204"/>
        <v>2918694</v>
      </c>
    </row>
    <row r="440" spans="1:11" ht="15" customHeight="1">
      <c r="A440" s="58" t="s">
        <v>401</v>
      </c>
      <c r="B440" s="53"/>
      <c r="C440" s="118" t="s">
        <v>555</v>
      </c>
      <c r="D440" s="46">
        <f>E440</f>
        <v>2918694</v>
      </c>
      <c r="E440" s="40">
        <v>2918694</v>
      </c>
      <c r="F440" s="40"/>
      <c r="G440" s="40">
        <v>0</v>
      </c>
      <c r="H440" s="40">
        <v>0</v>
      </c>
      <c r="I440" s="46">
        <f>F440</f>
        <v>0</v>
      </c>
      <c r="J440" s="40">
        <f>D440-F440</f>
        <v>2918694</v>
      </c>
      <c r="K440" s="40">
        <f>E440-I440</f>
        <v>2918694</v>
      </c>
    </row>
    <row r="441" spans="1:11" ht="14.25" customHeight="1">
      <c r="A441" s="58"/>
      <c r="B441" s="53"/>
      <c r="C441" s="39"/>
      <c r="D441" s="46"/>
      <c r="E441" s="40"/>
      <c r="F441" s="40"/>
      <c r="G441" s="40"/>
      <c r="H441" s="40"/>
      <c r="I441" s="46"/>
      <c r="J441" s="40"/>
      <c r="K441" s="40"/>
    </row>
    <row r="442" spans="1:11" ht="15" customHeight="1">
      <c r="A442" s="126" t="s">
        <v>357</v>
      </c>
      <c r="B442" s="136"/>
      <c r="C442" s="123" t="s">
        <v>363</v>
      </c>
      <c r="D442" s="46">
        <f>D443</f>
        <v>721108.2</v>
      </c>
      <c r="E442" s="46">
        <f>E443</f>
        <v>721108.2</v>
      </c>
      <c r="F442" s="46">
        <f aca="true" t="shared" si="205" ref="F442:K442">F443</f>
        <v>0</v>
      </c>
      <c r="G442" s="46">
        <f t="shared" si="205"/>
        <v>0</v>
      </c>
      <c r="H442" s="46">
        <f t="shared" si="205"/>
        <v>0</v>
      </c>
      <c r="I442" s="46">
        <f t="shared" si="205"/>
        <v>0</v>
      </c>
      <c r="J442" s="46">
        <f t="shared" si="205"/>
        <v>721108.2</v>
      </c>
      <c r="K442" s="46">
        <f t="shared" si="205"/>
        <v>721108.2</v>
      </c>
    </row>
    <row r="443" spans="1:11" ht="27.75" customHeight="1">
      <c r="A443" s="58" t="s">
        <v>218</v>
      </c>
      <c r="B443" s="52"/>
      <c r="C443" s="123" t="s">
        <v>364</v>
      </c>
      <c r="D443" s="46">
        <f>D447</f>
        <v>721108.2</v>
      </c>
      <c r="E443" s="46">
        <f>E447</f>
        <v>721108.2</v>
      </c>
      <c r="F443" s="46">
        <f aca="true" t="shared" si="206" ref="F443:K444">F447</f>
        <v>0</v>
      </c>
      <c r="G443" s="46">
        <f t="shared" si="206"/>
        <v>0</v>
      </c>
      <c r="H443" s="46">
        <f t="shared" si="206"/>
        <v>0</v>
      </c>
      <c r="I443" s="46">
        <f t="shared" si="206"/>
        <v>0</v>
      </c>
      <c r="J443" s="46">
        <f t="shared" si="206"/>
        <v>721108.2</v>
      </c>
      <c r="K443" s="46">
        <f t="shared" si="206"/>
        <v>721108.2</v>
      </c>
    </row>
    <row r="444" spans="1:11" ht="15.75" customHeight="1">
      <c r="A444" s="58" t="s">
        <v>401</v>
      </c>
      <c r="B444" s="52"/>
      <c r="C444" s="123" t="s">
        <v>544</v>
      </c>
      <c r="D444" s="46">
        <f>D448</f>
        <v>721108.2</v>
      </c>
      <c r="E444" s="46">
        <f>E448</f>
        <v>721108.2</v>
      </c>
      <c r="F444" s="46">
        <f t="shared" si="206"/>
        <v>0</v>
      </c>
      <c r="G444" s="46">
        <f t="shared" si="206"/>
        <v>0</v>
      </c>
      <c r="H444" s="46">
        <f t="shared" si="206"/>
        <v>0</v>
      </c>
      <c r="I444" s="46">
        <f t="shared" si="206"/>
        <v>0</v>
      </c>
      <c r="J444" s="46">
        <f t="shared" si="206"/>
        <v>721108.2</v>
      </c>
      <c r="K444" s="46">
        <f t="shared" si="206"/>
        <v>721108.2</v>
      </c>
    </row>
    <row r="445" spans="1:11" ht="9" customHeight="1">
      <c r="A445" s="58"/>
      <c r="B445" s="52"/>
      <c r="C445" s="123"/>
      <c r="D445" s="46"/>
      <c r="E445" s="46"/>
      <c r="F445" s="46"/>
      <c r="G445" s="46"/>
      <c r="H445" s="46"/>
      <c r="I445" s="46"/>
      <c r="J445" s="46"/>
      <c r="K445" s="46"/>
    </row>
    <row r="446" spans="1:11" ht="25.5" customHeight="1">
      <c r="A446" s="134" t="s">
        <v>358</v>
      </c>
      <c r="B446" s="138"/>
      <c r="C446" s="125" t="s">
        <v>542</v>
      </c>
      <c r="D446" s="46">
        <f aca="true" t="shared" si="207" ref="D446:K447">D447</f>
        <v>721108.2</v>
      </c>
      <c r="E446" s="46">
        <f t="shared" si="207"/>
        <v>721108.2</v>
      </c>
      <c r="F446" s="46">
        <f t="shared" si="207"/>
        <v>0</v>
      </c>
      <c r="G446" s="46">
        <f t="shared" si="207"/>
        <v>0</v>
      </c>
      <c r="H446" s="46">
        <f t="shared" si="207"/>
        <v>0</v>
      </c>
      <c r="I446" s="46">
        <f t="shared" si="207"/>
        <v>0</v>
      </c>
      <c r="J446" s="46">
        <f t="shared" si="207"/>
        <v>721108.2</v>
      </c>
      <c r="K446" s="46">
        <f t="shared" si="207"/>
        <v>721108.2</v>
      </c>
    </row>
    <row r="447" spans="1:11" ht="15.75" customHeight="1">
      <c r="A447" s="60" t="s">
        <v>218</v>
      </c>
      <c r="B447" s="53"/>
      <c r="C447" s="39" t="s">
        <v>541</v>
      </c>
      <c r="D447" s="46">
        <f t="shared" si="207"/>
        <v>721108.2</v>
      </c>
      <c r="E447" s="40">
        <f t="shared" si="207"/>
        <v>721108.2</v>
      </c>
      <c r="F447" s="40">
        <f t="shared" si="207"/>
        <v>0</v>
      </c>
      <c r="G447" s="40">
        <f t="shared" si="207"/>
        <v>0</v>
      </c>
      <c r="H447" s="40">
        <f t="shared" si="207"/>
        <v>0</v>
      </c>
      <c r="I447" s="46">
        <f t="shared" si="207"/>
        <v>0</v>
      </c>
      <c r="J447" s="40">
        <f t="shared" si="207"/>
        <v>721108.2</v>
      </c>
      <c r="K447" s="40">
        <f t="shared" si="207"/>
        <v>721108.2</v>
      </c>
    </row>
    <row r="448" spans="1:11" ht="16.5" customHeight="1">
      <c r="A448" s="58" t="s">
        <v>401</v>
      </c>
      <c r="B448" s="53"/>
      <c r="C448" s="39" t="s">
        <v>543</v>
      </c>
      <c r="D448" s="46">
        <f>E448</f>
        <v>721108.2</v>
      </c>
      <c r="E448" s="40">
        <v>721108.2</v>
      </c>
      <c r="F448" s="40">
        <v>0</v>
      </c>
      <c r="G448" s="40">
        <v>0</v>
      </c>
      <c r="H448" s="40">
        <v>0</v>
      </c>
      <c r="I448" s="46">
        <f>F448</f>
        <v>0</v>
      </c>
      <c r="J448" s="40">
        <f>D448-I448</f>
        <v>721108.2</v>
      </c>
      <c r="K448" s="40">
        <f>E448-I448</f>
        <v>721108.2</v>
      </c>
    </row>
    <row r="449" spans="1:11" ht="27" customHeight="1">
      <c r="A449" s="57" t="s">
        <v>51</v>
      </c>
      <c r="B449" s="54">
        <v>450</v>
      </c>
      <c r="C449" s="39" t="s">
        <v>49</v>
      </c>
      <c r="D449" s="40" t="s">
        <v>49</v>
      </c>
      <c r="E449" s="40" t="s">
        <v>49</v>
      </c>
      <c r="F449" s="46">
        <f>-F9+'ф-127-2'!E22</f>
        <v>386688885.25</v>
      </c>
      <c r="G449" s="46">
        <v>0</v>
      </c>
      <c r="H449" s="46">
        <v>0</v>
      </c>
      <c r="I449" s="46">
        <f>F449</f>
        <v>386688885.25</v>
      </c>
      <c r="J449" s="40" t="s">
        <v>49</v>
      </c>
      <c r="K449" s="40" t="s">
        <v>49</v>
      </c>
    </row>
    <row r="453" spans="4:11" ht="12.75">
      <c r="D453" s="177"/>
      <c r="E453" s="177"/>
      <c r="F453" s="177"/>
      <c r="G453" s="177"/>
      <c r="H453" s="177"/>
      <c r="I453" s="177"/>
      <c r="J453" s="177"/>
      <c r="K453" s="177"/>
    </row>
    <row r="454" spans="4:6" ht="12.75">
      <c r="D454" s="177"/>
      <c r="E454" s="177"/>
      <c r="F454" s="177"/>
    </row>
    <row r="455" spans="4:11" ht="12.75">
      <c r="D455" s="177"/>
      <c r="E455" s="177"/>
      <c r="F455" s="177"/>
      <c r="G455" s="177"/>
      <c r="H455" s="177"/>
      <c r="I455" s="177"/>
      <c r="J455" s="177"/>
      <c r="K455" s="177"/>
    </row>
  </sheetData>
  <sheetProtection/>
  <mergeCells count="2">
    <mergeCell ref="J1:K1"/>
    <mergeCell ref="F3:I4"/>
  </mergeCells>
  <printOptions horizontalCentered="1"/>
  <pageMargins left="0.31496062992125984" right="0.11811023622047245" top="0.7480314960629921" bottom="0.15748031496062992" header="0.31496062992125984" footer="0.31496062992125984"/>
  <pageSetup fitToHeight="12" fitToWidth="1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Пользователь Windows</cp:lastModifiedBy>
  <cp:lastPrinted>2020-02-19T06:50:47Z</cp:lastPrinted>
  <dcterms:created xsi:type="dcterms:W3CDTF">2007-02-15T09:57:50Z</dcterms:created>
  <dcterms:modified xsi:type="dcterms:W3CDTF">2020-03-30T07:53:46Z</dcterms:modified>
  <cp:category/>
  <cp:version/>
  <cp:contentType/>
  <cp:contentStatus/>
</cp:coreProperties>
</file>